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65521" windowWidth="19440" windowHeight="13335" tabRatio="796" activeTab="2"/>
  </bookViews>
  <sheets>
    <sheet name="Table of Contents" sheetId="1" r:id="rId1"/>
    <sheet name="150 Largest City Parks" sheetId="2" r:id="rId2"/>
    <sheet name="Largest Park by Agency" sheetId="3" r:id="rId3"/>
    <sheet name="Most Visited Park by Agency" sheetId="4" r:id="rId4"/>
    <sheet name="50 Most Visited Parks" sheetId="5" r:id="rId5"/>
    <sheet name="Natural and Designed Parkland" sheetId="6" r:id="rId6"/>
    <sheet name="New Parkland" sheetId="7" r:id="rId7"/>
    <sheet name="Oldest Park by City" sheetId="8" r:id="rId8"/>
    <sheet name="80 Oldest City Parks" sheetId="9" r:id="rId9"/>
    <sheet name="Parks as % City Area" sheetId="10" r:id="rId10"/>
    <sheet name="Park Units" sheetId="11" r:id="rId11"/>
    <sheet name="Parkland by Agency" sheetId="12" r:id="rId12"/>
    <sheet name="Parkland per Daytime Occupant" sheetId="13" r:id="rId13"/>
    <sheet name="Parkland per Resident" sheetId="14" r:id="rId14"/>
    <sheet name="Parkland Outside City Limits" sheetId="15" r:id="rId15"/>
    <sheet name="Population Density" sheetId="16" r:id="rId16"/>
    <sheet name="Walkable Park Access" sheetId="17" r:id="rId17"/>
  </sheets>
  <definedNames>
    <definedName name="_xlfn.STDEV.P" hidden="1">#NAME?</definedName>
    <definedName name="_xlnm.Print_Area" localSheetId="1">'150 Largest City Parks'!$A$1:$E$73</definedName>
    <definedName name="_xlnm.Print_Area" localSheetId="4">'50 Most Visited Parks'!$A$1:$D$54</definedName>
    <definedName name="_xlnm.Print_Area" localSheetId="8">'80 Oldest City Parks'!$A$1:$D$55</definedName>
    <definedName name="_xlnm.Print_Area" localSheetId="5">'Natural and Designed Parkland'!$A$1:$I$109</definedName>
    <definedName name="_xlnm.Print_Area" localSheetId="12">'Parkland per Daytime Occupant'!$A$1:$K$105</definedName>
    <definedName name="_xlnm.Print_Area" localSheetId="9">'Parks as % City Area'!$A$1:$G$117</definedName>
    <definedName name="_xlnm.Print_Area" localSheetId="15">'Population Density'!#REF!</definedName>
    <definedName name="_xlnm.Print_Area" localSheetId="16">'Walkable Park Access'!$A$1:$F$55</definedName>
  </definedNames>
  <calcPr fullCalcOnLoad="1"/>
</workbook>
</file>

<file path=xl/sharedStrings.xml><?xml version="1.0" encoding="utf-8"?>
<sst xmlns="http://schemas.openxmlformats.org/spreadsheetml/2006/main" count="3338" uniqueCount="1522">
  <si>
    <r>
      <t xml:space="preserve">Natural parklands </t>
    </r>
    <r>
      <rPr>
        <sz val="11"/>
        <rFont val="Bookman Old Style"/>
        <family val="1"/>
      </rPr>
      <t>are either pristine or reclaimed lands that are open to the public and left largely undisturbed and managed for their ecological value (i.e., wetlands, forests, deserts). While they may have trails and occasional benches, they are not developed for any recreation activities beyond walking, running, and cycling.</t>
    </r>
  </si>
  <si>
    <r>
      <t>Designed parklands</t>
    </r>
    <r>
      <rPr>
        <sz val="11"/>
        <rFont val="Bookman Old Style"/>
        <family val="1"/>
      </rPr>
      <t xml:space="preserve"> are areas that have been created, constructed, planted and managed primarily for human use. They include playgrounds, neighborhood parks, sports fields, plazas, boulevards, municipal golf courses, municipal cemeteries, and all areas served by roadways, parking lots, and service buildings. </t>
    </r>
  </si>
  <si>
    <t>240,323</t>
  </si>
  <si>
    <t>347,645</t>
  </si>
  <si>
    <t>265,404</t>
  </si>
  <si>
    <t>555,417</t>
  </si>
  <si>
    <t>230,058</t>
  </si>
  <si>
    <t>1,382,951</t>
  </si>
  <si>
    <t>423,179</t>
  </si>
  <si>
    <t>249,562</t>
  </si>
  <si>
    <t>LOW</t>
  </si>
  <si>
    <t>1,488,750</t>
  </si>
  <si>
    <t>842,592</t>
  </si>
  <si>
    <t>221,986</t>
  </si>
  <si>
    <t>244,731</t>
  </si>
  <si>
    <t>212,303</t>
  </si>
  <si>
    <t>672,538</t>
  </si>
  <si>
    <t>358,597</t>
  </si>
  <si>
    <t>385,577</t>
  </si>
  <si>
    <t>265,679</t>
  </si>
  <si>
    <t>834,852</t>
  </si>
  <si>
    <t>254,555</t>
  </si>
  <si>
    <t>231,027</t>
  </si>
  <si>
    <t>431,834</t>
  </si>
  <si>
    <t>777,992</t>
  </si>
  <si>
    <t>524,295</t>
  </si>
  <si>
    <t>223,491</t>
  </si>
  <si>
    <t>239,358</t>
  </si>
  <si>
    <t>339,030</t>
  </si>
  <si>
    <t>369,250</t>
  </si>
  <si>
    <t>277,080</t>
  </si>
  <si>
    <t>655,155</t>
  </si>
  <si>
    <t>393,987</t>
  </si>
  <si>
    <t>312,195</t>
  </si>
  <si>
    <t>236,065</t>
  </si>
  <si>
    <t>447,021</t>
  </si>
  <si>
    <t>234,349</t>
  </si>
  <si>
    <t>464,310</t>
  </si>
  <si>
    <t>648,295</t>
  </si>
  <si>
    <t>223,514</t>
  </si>
  <si>
    <t>Jacobson</t>
  </si>
  <si>
    <t>Shelby Bottoms</t>
  </si>
  <si>
    <t>Bell's Bend Park</t>
  </si>
  <si>
    <t>Oak Point Park</t>
  </si>
  <si>
    <t>Robert H. Hodge Park</t>
  </si>
  <si>
    <t>Tres Rios</t>
  </si>
  <si>
    <t>Gerritsen Beach (Marine Park)</t>
  </si>
  <si>
    <t>Hamilton Creek Park</t>
  </si>
  <si>
    <t>Nashville, Tenn.</t>
  </si>
  <si>
    <t>Cobb's Creek Park</t>
  </si>
  <si>
    <t>Philadelphia, Pa.</t>
  </si>
  <si>
    <t>Sabre Springs Open Space</t>
  </si>
  <si>
    <t>San Diego, Calif.</t>
  </si>
  <si>
    <t>Ka'ena Point State Park</t>
  </si>
  <si>
    <t>Green Lake Park</t>
  </si>
  <si>
    <t>Independence National Historical Park</t>
  </si>
  <si>
    <t>White River State Park</t>
  </si>
  <si>
    <t>White River Greenway</t>
  </si>
  <si>
    <t>Boston National Historical Park</t>
  </si>
  <si>
    <t>Drew Field Park</t>
  </si>
  <si>
    <t>Jefferson National Expansion Memorial</t>
  </si>
  <si>
    <t>Tower Grove</t>
  </si>
  <si>
    <t>Rockaway Beach and Boardwalk</t>
  </si>
  <si>
    <t>Lake Eola Park</t>
  </si>
  <si>
    <t>Delaware Park</t>
  </si>
  <si>
    <t>Schenley Park and Plaza</t>
  </si>
  <si>
    <t>Country/Jaycee Park</t>
  </si>
  <si>
    <t>Encanto Park</t>
  </si>
  <si>
    <t>Louisville Waterfront Park</t>
  </si>
  <si>
    <t>Park at Lady Bird Lake</t>
  </si>
  <si>
    <t>New York's Central Park, commonly thought to be the largest city park, is number 126 at 843 acres.</t>
  </si>
  <si>
    <t>The 150 Largest City Parks</t>
  </si>
  <si>
    <t>150 Largest City Parks in the U.S.</t>
  </si>
  <si>
    <t>2012 Population</t>
  </si>
  <si>
    <t>Land Area (acres)</t>
  </si>
  <si>
    <r>
      <t>Population density</t>
    </r>
    <r>
      <rPr>
        <sz val="11"/>
        <rFont val="Bookman Old Style"/>
        <family val="1"/>
      </rPr>
      <t xml:space="preserve"> is the number of people per acre city-wide. It is calculated using the adjusted city area and 2012 ACS population totals.</t>
    </r>
  </si>
  <si>
    <t>White Rock Creek Greenbelt</t>
  </si>
  <si>
    <t>Dallas, Tex.</t>
  </si>
  <si>
    <t>Bear Creek Canon Park</t>
  </si>
  <si>
    <t>Colorado Springs, Colo.</t>
  </si>
  <si>
    <t>Leif Ericson Drive (Shore Pkwy)</t>
  </si>
  <si>
    <t>New York, N.Y.</t>
  </si>
  <si>
    <t>Cullinan Park</t>
  </si>
  <si>
    <t>Houston, Tex.</t>
  </si>
  <si>
    <t>Maggiore Park</t>
  </si>
  <si>
    <t>St. Petersburg, Fla.</t>
  </si>
  <si>
    <t>McNeely Lake Park</t>
  </si>
  <si>
    <t>Louisville, Ky.</t>
  </si>
  <si>
    <t>Palmer Park</t>
  </si>
  <si>
    <t>Lexington, Ky.</t>
  </si>
  <si>
    <t>Brooks Tract</t>
  </si>
  <si>
    <t>Wichita, Kan.</t>
  </si>
  <si>
    <t>Penasquitos Creek Park</t>
  </si>
  <si>
    <t>Alum Rock Park</t>
  </si>
  <si>
    <t>San Jose, Calif.</t>
  </si>
  <si>
    <r>
      <t>Major city agencies</t>
    </r>
    <r>
      <rPr>
        <sz val="11"/>
        <rFont val="Bookman Old Style"/>
        <family val="1"/>
      </rPr>
      <t xml:space="preserve"> are the primary park departments in their cities. Note that Boston, Cincinnati, New Orleans, and Washington, D.C. have two major city park agencies.</t>
    </r>
  </si>
  <si>
    <t>McCormick-Stillman</t>
  </si>
  <si>
    <t>Mount Trashmore Park</t>
  </si>
  <si>
    <t xml:space="preserve">Land Park </t>
  </si>
  <si>
    <t>Freedom Park</t>
  </si>
  <si>
    <t>Pioneers Park</t>
  </si>
  <si>
    <t xml:space="preserve">Warner </t>
  </si>
  <si>
    <t>Mohawk</t>
  </si>
  <si>
    <t>Happy Hollow Park &amp; Zoo</t>
  </si>
  <si>
    <t>Town Square</t>
  </si>
  <si>
    <t>Town Point Park</t>
  </si>
  <si>
    <t>Vinoy</t>
  </si>
  <si>
    <t>Long Bridge Park</t>
  </si>
  <si>
    <t>Dunham Complex</t>
  </si>
  <si>
    <t>Druid Hill</t>
  </si>
  <si>
    <t>Audubon Park</t>
  </si>
  <si>
    <t>Freestone</t>
  </si>
  <si>
    <t>E. Baton Rouge Recreation and Parks Department</t>
  </si>
  <si>
    <t>Independence</t>
  </si>
  <si>
    <t>Grapeland Water Park</t>
  </si>
  <si>
    <t>Forest Hills Park</t>
  </si>
  <si>
    <t>Lewis &amp; Clark Landing</t>
  </si>
  <si>
    <t>Aurora Parks, Recreation and Open Space</t>
  </si>
  <si>
    <t>Austin, Texas</t>
  </si>
  <si>
    <t>Austin Parks and Recreation Department</t>
  </si>
  <si>
    <t>Austin Water Utility, Wildland Conservation Division</t>
  </si>
  <si>
    <t>Texas Parks and Wildlife Department (within Austin)</t>
  </si>
  <si>
    <t>Travis County Parks (within Austin)</t>
  </si>
  <si>
    <t>Bakersfield, California</t>
  </si>
  <si>
    <t>Bakersfield Recreation and Parks Department</t>
  </si>
  <si>
    <t>Kern County Parks and Recreation Department (within Bakersfield)</t>
  </si>
  <si>
    <r>
      <rPr>
        <b/>
        <sz val="9"/>
        <rFont val="Bookman Old Style"/>
        <family val="1"/>
      </rPr>
      <t xml:space="preserve">Parkland </t>
    </r>
    <r>
      <rPr>
        <sz val="9"/>
        <rFont val="Bookman Old Style"/>
        <family val="1"/>
      </rPr>
      <t>includes city, county, metro, state, and federal acres within the city limits.</t>
    </r>
  </si>
  <si>
    <t>Agency Acreage Outside City Limits</t>
  </si>
  <si>
    <t xml:space="preserve">River Walk </t>
  </si>
  <si>
    <t>Desert Breeze Park</t>
  </si>
  <si>
    <t>Great Bridge Locks Park</t>
  </si>
  <si>
    <t>Luke Easter</t>
  </si>
  <si>
    <t>Schiller Park</t>
  </si>
  <si>
    <t>Cole</t>
  </si>
  <si>
    <t>Eastwood</t>
  </si>
  <si>
    <t>Mission Hills Park</t>
  </si>
  <si>
    <t>Iroquois Park</t>
  </si>
  <si>
    <t>Mackenzie</t>
  </si>
  <si>
    <t>Victory</t>
  </si>
  <si>
    <t>Bayshore Boulevard</t>
  </si>
  <si>
    <t>Central Riverside Park</t>
  </si>
  <si>
    <r>
      <rPr>
        <b/>
        <sz val="10"/>
        <color indexed="8"/>
        <rFont val="Bookman Old Style"/>
        <family val="1"/>
      </rPr>
      <t>Park Units</t>
    </r>
    <r>
      <rPr>
        <sz val="10"/>
        <color indexed="8"/>
        <rFont val="Bookman Old Style"/>
        <family val="1"/>
      </rPr>
      <t xml:space="preserve"> include each individual city, county, regional, state, and federal park within the city limits.</t>
    </r>
  </si>
  <si>
    <t>The 80 Oldest City Parks</t>
  </si>
  <si>
    <t>836,507</t>
  </si>
  <si>
    <t>305,489</t>
  </si>
  <si>
    <t>599,199</t>
  </si>
  <si>
    <t>228,417</t>
  </si>
  <si>
    <t>298,610</t>
  </si>
  <si>
    <t>AVERAGE, ALL CITIES</t>
  </si>
  <si>
    <t>STANDARD DEVIATION</t>
  </si>
  <si>
    <t>City Population Density</t>
  </si>
  <si>
    <t>Median, High-Density Cities</t>
  </si>
  <si>
    <t>Median, Intermediate-Low-Density Cities</t>
  </si>
  <si>
    <t>Median, Low-Density Cities</t>
  </si>
  <si>
    <t>UPPER QUARTILE</t>
  </si>
  <si>
    <t>LOWER QUARTILE</t>
  </si>
  <si>
    <t>Low Density Cities</t>
  </si>
  <si>
    <t>Intermediate-Low-Density Cities</t>
  </si>
  <si>
    <t>Median, Intermediate-High-Density Cities:</t>
  </si>
  <si>
    <t>Intermediate-High-Density Cities</t>
  </si>
  <si>
    <t>High-Density Cities</t>
  </si>
  <si>
    <r>
      <t>Parkland</t>
    </r>
    <r>
      <rPr>
        <sz val="11"/>
        <color indexed="8"/>
        <rFont val="Bookman Old Style"/>
        <family val="1"/>
      </rPr>
      <t xml:space="preserve"> includes city, county, metro, state, and federal parkland within city limits. </t>
    </r>
  </si>
  <si>
    <t>San Antonio Missions National Historical Park</t>
  </si>
  <si>
    <t>Scripps Miramar Open Space</t>
  </si>
  <si>
    <t>Tierrasanta Open Space</t>
  </si>
  <si>
    <t>William T. Davis Wildlife Refuge</t>
  </si>
  <si>
    <t>San Diego National Wildlife Refuge Complex</t>
  </si>
  <si>
    <t>Papago Park</t>
  </si>
  <si>
    <t>Lake Wheeler Park</t>
  </si>
  <si>
    <t>McAllister Park</t>
  </si>
  <si>
    <t>Reedy Creek Park &amp; Nature Preserve</t>
  </si>
  <si>
    <t>El Dorado Park</t>
  </si>
  <si>
    <t>Coney Island Beach and Boardwalk</t>
  </si>
  <si>
    <t>Fairmount Park</t>
  </si>
  <si>
    <t>Cleveland Lakefront Park</t>
  </si>
  <si>
    <t>Bryant Park</t>
  </si>
  <si>
    <t>Venice Beach</t>
  </si>
  <si>
    <t>Hermann Park</t>
  </si>
  <si>
    <t>Chain of Lakes Regional Park</t>
  </si>
  <si>
    <t>Fair Park</t>
  </si>
  <si>
    <t>San Antonio Riverwalk</t>
  </si>
  <si>
    <t>Veterans Park</t>
  </si>
  <si>
    <t>Old Sacramento State Historic Park</t>
  </si>
  <si>
    <t>Como Park</t>
  </si>
  <si>
    <t xml:space="preserve">High Line </t>
  </si>
  <si>
    <t>San Francisco Maritime National Historical Park</t>
  </si>
  <si>
    <t>Rock Creek Park / Smithsonian National Zoological Park</t>
  </si>
  <si>
    <t>Millennium Park</t>
  </si>
  <si>
    <t>Piedmont Park</t>
  </si>
  <si>
    <t>Belle Isle Park</t>
  </si>
  <si>
    <t>Statue of Liberty National Monument</t>
  </si>
  <si>
    <t>Great Parks of Hamilton County (within Cincinnati)</t>
  </si>
  <si>
    <t>National Park Service (within Cincinnati)</t>
  </si>
  <si>
    <t>Cleveland, Ohio</t>
  </si>
  <si>
    <t>Cleveland Metroparks (within Cleveland)</t>
  </si>
  <si>
    <t>Cleveland Department of Public Works</t>
  </si>
  <si>
    <t>Colorado Springs, Colorado</t>
  </si>
  <si>
    <t>Colorado Springs Parks, Recreation and Cultural Services</t>
  </si>
  <si>
    <t>Colorado Parks and Wildlife (within Colorado Springs)</t>
  </si>
  <si>
    <t>Town Lake Metropolitan Park</t>
  </si>
  <si>
    <t>Trinity Park</t>
  </si>
  <si>
    <t>Density for non-adjusted Land Area</t>
  </si>
  <si>
    <t>Non-Adjusted Density Category</t>
  </si>
  <si>
    <t>Airport Areas (acres)</t>
  </si>
  <si>
    <t>Railyard Areas (acres)</t>
  </si>
  <si>
    <t>Combined Airport and Railyard Area (acres)</t>
  </si>
  <si>
    <t>Adjusted Land Area</t>
  </si>
  <si>
    <t>People per Acre</t>
  </si>
  <si>
    <t>High</t>
  </si>
  <si>
    <t>8,336,697</t>
  </si>
  <si>
    <t>825,863</t>
  </si>
  <si>
    <t>254,441</t>
  </si>
  <si>
    <t>636,479</t>
  </si>
  <si>
    <t>2,714,856</t>
  </si>
  <si>
    <t>277,727</t>
  </si>
  <si>
    <t>330,920</t>
  </si>
  <si>
    <t>1,547,607</t>
  </si>
  <si>
    <t>413,892</t>
  </si>
  <si>
    <t>231,941</t>
  </si>
  <si>
    <t>632,323</t>
  </si>
  <si>
    <t>467,892</t>
  </si>
  <si>
    <t>3,857,799</t>
  </si>
  <si>
    <t>621,342</t>
  </si>
  <si>
    <t>400,740</t>
  </si>
  <si>
    <t>634,535</t>
  </si>
  <si>
    <t>392,880</t>
  </si>
  <si>
    <t>Intermediate-High</t>
  </si>
  <si>
    <t>343,248</t>
  </si>
  <si>
    <t>259,384</t>
  </si>
  <si>
    <t>Milwaukee (city)</t>
  </si>
  <si>
    <t>Honolulu (urban)</t>
  </si>
  <si>
    <t>290,770</t>
  </si>
  <si>
    <t>982,765</t>
  </si>
  <si>
    <t>306,211</t>
  </si>
  <si>
    <t>634,265</t>
  </si>
  <si>
    <t>Intermediate-Low</t>
  </si>
  <si>
    <t>390,928</t>
  </si>
  <si>
    <t>318,172</t>
  </si>
  <si>
    <t>701,475</t>
  </si>
  <si>
    <t>252,422</t>
  </si>
  <si>
    <t>475,516</t>
  </si>
  <si>
    <t>297,984</t>
  </si>
  <si>
    <t>245,782</t>
  </si>
  <si>
    <t>603,106</t>
  </si>
  <si>
    <t>505,882</t>
  </si>
  <si>
    <t>596,424</t>
  </si>
  <si>
    <t>1,338,348</t>
  </si>
  <si>
    <t>233,564</t>
  </si>
  <si>
    <t>246,541</t>
  </si>
  <si>
    <t>375,600</t>
  </si>
  <si>
    <t>296,550</t>
  </si>
  <si>
    <t>225,427</t>
  </si>
  <si>
    <t>313,673</t>
  </si>
  <si>
    <t>232,143</t>
  </si>
  <si>
    <t>809,798</t>
  </si>
  <si>
    <t>245,628</t>
  </si>
  <si>
    <t>272,068</t>
  </si>
  <si>
    <t>2,160,821</t>
  </si>
  <si>
    <t>213,295</t>
  </si>
  <si>
    <t>1,241,162</t>
  </si>
  <si>
    <t>229,985</t>
  </si>
  <si>
    <t>452,084</t>
  </si>
  <si>
    <t>421,570</t>
  </si>
  <si>
    <t>443,775</t>
  </si>
  <si>
    <t>221,140</t>
  </si>
  <si>
    <t>Centennial</t>
  </si>
  <si>
    <t>Parkland Outside City Limits by Major City Agency</t>
  </si>
  <si>
    <t>50 Most Visited City Parks</t>
  </si>
  <si>
    <t>Lincoln Memorial</t>
  </si>
  <si>
    <t>See Comments</t>
  </si>
  <si>
    <t>Drew Field</t>
  </si>
  <si>
    <t>Lake Eola</t>
  </si>
  <si>
    <t xml:space="preserve">City Park </t>
  </si>
  <si>
    <t>Schenley Park &amp; Plaza</t>
  </si>
  <si>
    <t>Town Lake Park</t>
  </si>
  <si>
    <t>Trinity</t>
  </si>
  <si>
    <t>The Esplanade</t>
  </si>
  <si>
    <t>Eden Park</t>
  </si>
  <si>
    <t>Overton</t>
  </si>
  <si>
    <t>Chugach State Park (within Anchorage)</t>
  </si>
  <si>
    <t>Anchorage Parks and Recreation Department</t>
  </si>
  <si>
    <t>Arlington, Texas</t>
  </si>
  <si>
    <t>Arlington Parks and Recreation Department</t>
  </si>
  <si>
    <t>Arlington, Virginia</t>
  </si>
  <si>
    <t>Arlington County Department of Parks and Recreation</t>
  </si>
  <si>
    <t>National Park Service (within Arlington)</t>
  </si>
  <si>
    <t>Northern Virginia Regional Park Authority (within Arlington)</t>
  </si>
  <si>
    <t>Atlanta, Georgia</t>
  </si>
  <si>
    <t>Atlanta Department of Parks, Recreation and Cultural Affairs</t>
  </si>
  <si>
    <t>National Park Service (within Atlanta)</t>
  </si>
  <si>
    <t>Centennial Olympic Park</t>
  </si>
  <si>
    <t>Aurora, Colorado</t>
  </si>
  <si>
    <t>Clark County Parks and Recreation Department (within Henderson)</t>
  </si>
  <si>
    <t>Hialeah, Florida</t>
  </si>
  <si>
    <t>Hialeah Department of Recreation and Community Services</t>
  </si>
  <si>
    <t>Honolulu, Hawaii</t>
  </si>
  <si>
    <t>Hawaii Division of Forestry and Wildlife (within Urban Honolulu)</t>
  </si>
  <si>
    <t>Honolulu Department of Parks and Recreation (within Urban Honolulu)</t>
  </si>
  <si>
    <t>Hawaii Division of State Parks (within Urban Honolulu)</t>
  </si>
  <si>
    <r>
      <rPr>
        <b/>
        <sz val="9"/>
        <rFont val="Bookman Old Style"/>
        <family val="1"/>
      </rPr>
      <t>Park Access</t>
    </r>
    <r>
      <rPr>
        <sz val="9"/>
        <rFont val="Bookman Old Style"/>
        <family val="1"/>
      </rPr>
      <t xml:space="preserve"> is the ability to reach a publicly owned park within a half-mile walk on the road network, unobstructed by freeways, rivers, fences, and other obstacles. Thus far, Park Access has been measured only for the 50 most populous cities. Note that population figures will not exactly match the census figures used elsewhere in this booklet. For methodology, detailed analysis, and maps, visit </t>
    </r>
    <r>
      <rPr>
        <b/>
        <sz val="9"/>
        <rFont val="Bookman Old Style"/>
        <family val="1"/>
      </rPr>
      <t>parkscore.tpl.org</t>
    </r>
    <r>
      <rPr>
        <sz val="9"/>
        <rFont val="Bookman Old Style"/>
        <family val="1"/>
      </rPr>
      <t>.</t>
    </r>
  </si>
  <si>
    <r>
      <rPr>
        <b/>
        <sz val="9"/>
        <rFont val="Bookman Old Style"/>
        <family val="1"/>
      </rPr>
      <t xml:space="preserve">Total parkland </t>
    </r>
    <r>
      <rPr>
        <sz val="9"/>
        <rFont val="Bookman Old Style"/>
        <family val="1"/>
      </rPr>
      <t>includes city, county, metro, state and federal parkland within the city limits.</t>
    </r>
  </si>
  <si>
    <r>
      <t>Adjusted city area</t>
    </r>
    <r>
      <rPr>
        <sz val="9"/>
        <rFont val="Bookman Old Style"/>
        <family val="1"/>
      </rPr>
      <t xml:space="preserve"> subtracts airport and railyard acreage from total city land area.</t>
    </r>
  </si>
  <si>
    <t>80 Oldest City Parks</t>
  </si>
  <si>
    <t>Most Visited Park by Major City Agency</t>
  </si>
  <si>
    <t>Emma Long Park</t>
  </si>
  <si>
    <t>Rochester Park</t>
  </si>
  <si>
    <t>River Legacy Park</t>
  </si>
  <si>
    <t>Olmos Basin</t>
  </si>
  <si>
    <t>Richmond Parkway</t>
  </si>
  <si>
    <t>Anderson Lake County Park</t>
  </si>
  <si>
    <t>Riverfront Park</t>
  </si>
  <si>
    <t>Koko Head Regional Park</t>
  </si>
  <si>
    <t>Great Dismal Swamp National Wildlife Refuge (within Chesapeake)</t>
  </si>
  <si>
    <t>Virginia Department of Game and Inland Fisheries (within Chesapeake)</t>
  </si>
  <si>
    <t>Chesapeake Parks and Recreation Department</t>
  </si>
  <si>
    <t>Chicago, Illinois</t>
  </si>
  <si>
    <t>Largest Municipal Park by City</t>
  </si>
  <si>
    <t>The 50 Most Visited City Parks</t>
  </si>
  <si>
    <t>Annual Visitation</t>
  </si>
  <si>
    <t>National Mall &amp; Memorial Parks</t>
  </si>
  <si>
    <t>Chicago Park District</t>
  </si>
  <si>
    <t>Forest Preserve District of Cook County (within Chicago)</t>
  </si>
  <si>
    <t>Illinois Department of Natural Resources (within Chicago)</t>
  </si>
  <si>
    <t>Illinois International Port District (within Chicago)</t>
  </si>
  <si>
    <t>Chula Vista, California</t>
  </si>
  <si>
    <t>Chula Vista Public Works Department</t>
  </si>
  <si>
    <t>San Diego Bay National Wildlife Refuge Complex (within Chula Vista)</t>
  </si>
  <si>
    <t>San Diego County Parks and Recreation (within Chula Vista)</t>
  </si>
  <si>
    <t>Cincinnati, Ohio</t>
  </si>
  <si>
    <t>Cincinnati Park Board</t>
  </si>
  <si>
    <t>Cincinnati Recreation Commission</t>
  </si>
  <si>
    <t>Lexington-Fayette Urban County Government Division of Parks and Recreation</t>
  </si>
  <si>
    <t>Kentucky Department of Parks (within Lexington/Fayette)</t>
  </si>
  <si>
    <t>Lincoln, Nebraska</t>
  </si>
  <si>
    <t>Lincoln Parks and Recreation Department</t>
  </si>
  <si>
    <t>Long Beach, California</t>
  </si>
  <si>
    <t>Long Beach Department of Parks, Recreation and Marine</t>
  </si>
  <si>
    <t>Los Angeles, California</t>
  </si>
  <si>
    <t>Los Angeles Department of Recreation and Parks</t>
  </si>
  <si>
    <r>
      <t>For a list of the most visited park in each of the 100 largest U.S. cities, visit</t>
    </r>
    <r>
      <rPr>
        <b/>
        <sz val="10"/>
        <rFont val="Bookman Old Style"/>
        <family val="1"/>
      </rPr>
      <t xml:space="preserve"> tpl.org/cityparkfacts</t>
    </r>
    <r>
      <rPr>
        <sz val="10"/>
        <rFont val="Bookman Old Style"/>
        <family val="1"/>
      </rPr>
      <t xml:space="preserve">. </t>
    </r>
  </si>
  <si>
    <t xml:space="preserve">New Acres Acquired by Agency </t>
  </si>
  <si>
    <t>Parkland includes city, county, metro, state, and federal parkland within city limits. See Report 7 for a list of agencies managing the most parkland outside city limits.</t>
  </si>
  <si>
    <t>City</t>
  </si>
  <si>
    <t>Land Area (Acres)</t>
  </si>
  <si>
    <t>Population</t>
  </si>
  <si>
    <t>Agency</t>
  </si>
  <si>
    <t>Parkland Within City Limits (acres)</t>
  </si>
  <si>
    <t>Albuquerque, New Mexico</t>
  </si>
  <si>
    <t>Albuquerque Parks and Recreation Department</t>
  </si>
  <si>
    <t>National Park Service (within Albuquerque)</t>
  </si>
  <si>
    <t>Bernalillo County Parks and Recreation Department (within Albuquerque)</t>
  </si>
  <si>
    <t>Anaheim, California</t>
  </si>
  <si>
    <t>Anaheim Community Services Department</t>
  </si>
  <si>
    <t>Park Units per 10,000 Residents by City</t>
  </si>
  <si>
    <t>Agency Acreage within City Limits</t>
  </si>
  <si>
    <t>Spokane Parks and Recreation Department</t>
  </si>
  <si>
    <t>Fort Worth, Texas</t>
  </si>
  <si>
    <t>Fort Worth Parks and Community Services Department</t>
  </si>
  <si>
    <t>Fremont, California</t>
  </si>
  <si>
    <t>Don Edwards San Francisco Bay National Wildlife Refuge (within Fremont)</t>
  </si>
  <si>
    <t>East Bay Regional Park District (within Fremont)</t>
  </si>
  <si>
    <t>Fremont Recreation Services Division</t>
  </si>
  <si>
    <t>Fresno, California</t>
  </si>
  <si>
    <t>Orange County Parks (within Anaheim)</t>
  </si>
  <si>
    <t>Anchorage, Alaska</t>
  </si>
  <si>
    <t>Milwaukee, Wisconsin</t>
  </si>
  <si>
    <t>Fresno Parks, After School, Recreation and Community Services Department</t>
  </si>
  <si>
    <t>Garland, Texas</t>
  </si>
  <si>
    <t>Garland Parks and Recreation Department</t>
  </si>
  <si>
    <t>Dallas County Planning and Development Department (within Garland)</t>
  </si>
  <si>
    <t>Gilbert, Arizona</t>
  </si>
  <si>
    <t>Gilbert Parks and Recreation Department</t>
  </si>
  <si>
    <t>Glendale, Arizona</t>
  </si>
  <si>
    <t>Glendale Parks and Recreation Department</t>
  </si>
  <si>
    <t>Greensboro, North Carolina</t>
  </si>
  <si>
    <t>Greensboro Parks and Recreation Department</t>
  </si>
  <si>
    <t>National Park Service (within Greensboro)</t>
  </si>
  <si>
    <t>Henderson, Nevada</t>
  </si>
  <si>
    <t>Henderson Parks and Recreation Department</t>
  </si>
  <si>
    <t>Tennessee Wildlife Resource Agency (within Nashville/Davidson)</t>
  </si>
  <si>
    <t>New Orleans, Louisiana</t>
  </si>
  <si>
    <t>Bayou Sauvage National Wildlife Refuge (within New Orleans)</t>
  </si>
  <si>
    <t>New Orleans City Park Improvement Association</t>
  </si>
  <si>
    <t>New Orleans Department of Parks and Parkways</t>
  </si>
  <si>
    <t>New Orleans Recreation Department</t>
  </si>
  <si>
    <t>Audubon Nature Institute</t>
  </si>
  <si>
    <t>North of the River Recreation and Park District (within Bakersfield)</t>
  </si>
  <si>
    <t>Baltimore, Maryland</t>
  </si>
  <si>
    <t>Baltimore City Department of Recreation and Parks</t>
  </si>
  <si>
    <t>National Park Service (within Baltimore)</t>
  </si>
  <si>
    <t>Baton Rouge, Louisiana</t>
  </si>
  <si>
    <t>E. Baton Rouge Parish Recreation and Park Commission (within Baton Rouge)</t>
  </si>
  <si>
    <t>Boise, Idaho</t>
  </si>
  <si>
    <t>Boise Parks and Recreation</t>
  </si>
  <si>
    <t>Boston, Massachusetts</t>
  </si>
  <si>
    <t>Massachusetts Department of Conservation and Recreation (within Boston)</t>
  </si>
  <si>
    <t>Buffalo Division of Parks and Recreation</t>
  </si>
  <si>
    <t>Erie County Department of Parks, Recreation and Forestry (within Buffalo)</t>
  </si>
  <si>
    <t>National Park Service (within Buffalo)</t>
  </si>
  <si>
    <t>Chandler, Arizona</t>
  </si>
  <si>
    <t>Chandler Community Services Department</t>
  </si>
  <si>
    <t>Charlotte/Mecklenburg, North Carolina</t>
  </si>
  <si>
    <t>Mecklenburg County Park and Recreation</t>
  </si>
  <si>
    <t>Chesapeake, Virginia</t>
  </si>
  <si>
    <t>Florida Forest Service (within Jacksonville)</t>
  </si>
  <si>
    <t>National Park Service (within Jacksonville)</t>
  </si>
  <si>
    <t>Florida Park Service (within Jacksonville)</t>
  </si>
  <si>
    <t>St. Johns River Water Management District (within Jacksonville)</t>
  </si>
  <si>
    <t>Jersey City, New Jersey</t>
  </si>
  <si>
    <t>New Jersey Division of Parks and Forestry (within Jersey City)</t>
  </si>
  <si>
    <t>Hudson County Division of Parks (within Jersey City)</t>
  </si>
  <si>
    <t>Orlando, Florida</t>
  </si>
  <si>
    <t>Orlando Families, Parks and Recreation Department</t>
  </si>
  <si>
    <t>Jersey City Division of Parks and Forestry</t>
  </si>
  <si>
    <t>Kansas City, Missouri</t>
  </si>
  <si>
    <t>Kansas City, Missouri Parks and Recreation Department</t>
  </si>
  <si>
    <t>Jackson County Parks and Recreation (within Kansas City)</t>
  </si>
  <si>
    <t>Laredo, Texas</t>
  </si>
  <si>
    <t>Laredo Parks and Leisure Services Department</t>
  </si>
  <si>
    <t>Texas Parks and Wildlife Department (within Laredo)</t>
  </si>
  <si>
    <t>Las Vegas, Nevada</t>
  </si>
  <si>
    <t>Las Vegas Department of Parks, Recreation and Neighborhood Services</t>
  </si>
  <si>
    <t>Nevada Division of State Parks (within Las Vegas)</t>
  </si>
  <si>
    <t>Lexington/Fayette, Kentucky</t>
  </si>
  <si>
    <t>Plano Parks and Recreation Department</t>
  </si>
  <si>
    <t>Portland, Oregon</t>
  </si>
  <si>
    <t>Portland Parks and Recreation</t>
  </si>
  <si>
    <t>Metro Regional Parks and Greenspaces (within Portland)</t>
  </si>
  <si>
    <t>Tryon Creek State Natural Area (within Portland)</t>
  </si>
  <si>
    <t>Raleigh, North Carolina</t>
  </si>
  <si>
    <t>Raleigh Parks, Recreation and Cultural Resources Department</t>
  </si>
  <si>
    <t>El Paso County Parks (within Colorado Springs)</t>
  </si>
  <si>
    <t>Columbus, Ohio</t>
  </si>
  <si>
    <t>Columbus Recreation and Parks Department</t>
  </si>
  <si>
    <t>Columbus and Franklin County Metro Park District (within Columbus)</t>
  </si>
  <si>
    <t>Corpus Christi, Texas</t>
  </si>
  <si>
    <t>Corpus Christi Parks and Recreation Department</t>
  </si>
  <si>
    <t>Nueces County Coastal Parks (within Corpus Christi)</t>
  </si>
  <si>
    <t>Dallas, Texas</t>
  </si>
  <si>
    <t>Dallas Park and Recreation Department</t>
  </si>
  <si>
    <t>Denver, Colorado</t>
  </si>
  <si>
    <t>Denver Parks and Recreation Department</t>
  </si>
  <si>
    <t>Durham, North Carolina</t>
  </si>
  <si>
    <t>Durham Parks and Recreation Department</t>
  </si>
  <si>
    <t>Eno River State Park (within Durham)</t>
  </si>
  <si>
    <t>El Paso, Texas</t>
  </si>
  <si>
    <t>Texas Parks and Wildlife Department (within El Paso)</t>
  </si>
  <si>
    <t>El Paso Parks and Recreation Department</t>
  </si>
  <si>
    <t>National Park Service (within El Paso)</t>
  </si>
  <si>
    <t>Fort Wayne, Indiana</t>
  </si>
  <si>
    <t>Fort Wayne Parks and Recreation Department</t>
  </si>
  <si>
    <t>Memphis Division of Parks and Neighborhoods</t>
  </si>
  <si>
    <t>Shelby Farms Park Conservancy</t>
  </si>
  <si>
    <t>T.O. Fuller State Park</t>
  </si>
  <si>
    <t>Riverfront Development Commission</t>
  </si>
  <si>
    <t>Mesa, Arizona</t>
  </si>
  <si>
    <t>Mesa Parks, Recreation and Commercial Facilities Department</t>
  </si>
  <si>
    <t>Miami, Florida</t>
  </si>
  <si>
    <t>Miami Department of Parks and Recreation</t>
  </si>
  <si>
    <t>Miami-Dade County Park and Recreation Department (within Miami city)</t>
  </si>
  <si>
    <t>Bayfront Park Management Trust</t>
  </si>
  <si>
    <t>San Bernardino National Forest (within San Bernardino city)</t>
  </si>
  <si>
    <t>Milwaukee County Department of Parks, Recreation and Culture (within Milwaukee city)</t>
  </si>
  <si>
    <t>Milwaukee Department of Public Works</t>
  </si>
  <si>
    <t>Wisconsin Department of Natural Resources (within Milwaukee)</t>
  </si>
  <si>
    <t>Milwaukee Recreation</t>
  </si>
  <si>
    <t>Minneapolis, Minnesota</t>
  </si>
  <si>
    <t>Minneapolis Park and Recreation Board</t>
  </si>
  <si>
    <t>Nashville/Davidson, Tennessee</t>
  </si>
  <si>
    <t>Nashville/Davidson Metropolitan Board of Parks and Recreation</t>
  </si>
  <si>
    <t>U.S. Army Corps of Engineers (within Nashville/Davidson)</t>
  </si>
  <si>
    <t>Tennessee Department of Environment and Conservation (within Nashville/Davidson)</t>
  </si>
  <si>
    <t>California Department of Parks and Recreation (within San Francisco)</t>
  </si>
  <si>
    <t>San Jose, California</t>
  </si>
  <si>
    <t>Don Edwards San Francisco Bay National Wildlife Refuge (within San Jose)</t>
  </si>
  <si>
    <t>Santa Clara County Parks and Recreation (within San Jose)</t>
  </si>
  <si>
    <t>Houston, Texas</t>
  </si>
  <si>
    <t>Houston Parks and Recreation Department</t>
  </si>
  <si>
    <t>Harris County Parks (within Houston)</t>
  </si>
  <si>
    <t>Fort Bend County Parks and Recreation Department (within Houston)</t>
  </si>
  <si>
    <t>Discovery Green Conservancy</t>
  </si>
  <si>
    <t>Texas Parks and Wildlife Department (within Houston)</t>
  </si>
  <si>
    <t>Indianapolis, Indiana</t>
  </si>
  <si>
    <t>Boston Parks and Recreation Department</t>
  </si>
  <si>
    <t>Boston Conservation Commission</t>
  </si>
  <si>
    <t>National Park Service (within Boston)</t>
  </si>
  <si>
    <t>Massachusetts Port Authority (within Boston)</t>
  </si>
  <si>
    <t>Buffalo, New York</t>
  </si>
  <si>
    <t>Irvine Community Services Department</t>
  </si>
  <si>
    <t>Orange County Parks (within Irvine)</t>
  </si>
  <si>
    <t>Irving, Texas</t>
  </si>
  <si>
    <t>Irving Parks and Recreation</t>
  </si>
  <si>
    <t>Dallas County Planning and Development Department (within Irving)</t>
  </si>
  <si>
    <t>Jacksonville, Florida</t>
  </si>
  <si>
    <t>Jacksonville Recreation and Community Services Department</t>
  </si>
  <si>
    <t>North Las Vegas, Nevada</t>
  </si>
  <si>
    <t>North Las Vegas Parks and Recreation Department</t>
  </si>
  <si>
    <t>Oakland, California</t>
  </si>
  <si>
    <t>Oakland Office of Parks and Recreation</t>
  </si>
  <si>
    <t>East Bay Regional Park District (within Oakland)</t>
  </si>
  <si>
    <t>Port of Oakland</t>
  </si>
  <si>
    <t>Oklahoma City, Oklahoma</t>
  </si>
  <si>
    <t>Oklahoma City Parks and Recreation Department</t>
  </si>
  <si>
    <t>Myriad Botanical Gardens</t>
  </si>
  <si>
    <t>Omaha, Nebraska</t>
  </si>
  <si>
    <t>Omaha Department of Parks, Recreation and Public Property</t>
  </si>
  <si>
    <t>Orange County Parks and Recreation Division (within Orlando)</t>
  </si>
  <si>
    <t>Philadelphia, Pennsylvania</t>
  </si>
  <si>
    <t>Philadelphia Parks and Recreation Department</t>
  </si>
  <si>
    <t>John Heinz National Wildlife Refuge (within Philadelphia)</t>
  </si>
  <si>
    <t>National Park Service (withn Philadelphia)</t>
  </si>
  <si>
    <t>University of Pennsylvania Penn Park</t>
  </si>
  <si>
    <t>Phoenix, Arizona</t>
  </si>
  <si>
    <t>Phoenix Parks and Recreation Department</t>
  </si>
  <si>
    <t>Maricopa County Parks and Recreation Department (within Phoenix)</t>
  </si>
  <si>
    <t>Pittsburgh, Pennsylvania</t>
  </si>
  <si>
    <t>Pittsburgh Public Works</t>
  </si>
  <si>
    <t>Point State Park</t>
  </si>
  <si>
    <t>Plano, Texas</t>
  </si>
  <si>
    <t>Mackay Island National Wildlife Refuge (within Virginia Beach)</t>
  </si>
  <si>
    <t>Washington, D.C.</t>
  </si>
  <si>
    <t>National Park Service (within Washington, D.C.)</t>
  </si>
  <si>
    <t>District of Columbia Department of Parks and Recreation</t>
  </si>
  <si>
    <t>National Arboretum*</t>
  </si>
  <si>
    <t>Smithsonian National Zoological Park</t>
  </si>
  <si>
    <t>Architect of the Capitol</t>
  </si>
  <si>
    <t>Wichita, Kansas</t>
  </si>
  <si>
    <t>William B. Umstead State Park (within Raleigh)</t>
  </si>
  <si>
    <t>California Department of Parks and Recreation (within Los Angeles)</t>
  </si>
  <si>
    <t>Mountains Recreation and Conservation Authority (within Los Angeles)</t>
  </si>
  <si>
    <t>Angeles National Forest (within Los Angeles)</t>
  </si>
  <si>
    <t>Los Angeles County Department of Parks and Recreation (within Los Angeles city)</t>
  </si>
  <si>
    <t>Los Angeles Department of Water and Power (within Los Angeles city)</t>
  </si>
  <si>
    <t>Port of Los Angeles (within Los Angeles)</t>
  </si>
  <si>
    <t>Detroit, Michigan</t>
  </si>
  <si>
    <t>Detroit Recreation Department</t>
  </si>
  <si>
    <t>William G. Milliken State Park and Harbor</t>
  </si>
  <si>
    <t>Waterfront Development Corporation</t>
  </si>
  <si>
    <t>Lubbock, Texas</t>
  </si>
  <si>
    <t>Lubbock Parks and Recreation</t>
  </si>
  <si>
    <t>Madison, Wisconsin</t>
  </si>
  <si>
    <t>Madison Parks Division</t>
  </si>
  <si>
    <t>Dane County Parks Division (within Madison)</t>
  </si>
  <si>
    <t>Memphis, Tennessee</t>
  </si>
  <si>
    <t>California Department of Parks and Recreation (within Sacramento)</t>
  </si>
  <si>
    <t>San Antonio, Texas</t>
  </si>
  <si>
    <t>San Antonio Parks and Recreation Department</t>
  </si>
  <si>
    <t>Texas Parks and Wildlife Department (within San Antonio)</t>
  </si>
  <si>
    <t>National Park Service (within San Antonio)</t>
  </si>
  <si>
    <t>Bexar County Facilities and Parks Department (within San Antonio)</t>
  </si>
  <si>
    <t>San Bernardino, California</t>
  </si>
  <si>
    <t>San Diego Park and Recreation Department</t>
  </si>
  <si>
    <t>San Diego County Parks and Recreation (within San Diego city)</t>
  </si>
  <si>
    <t>California Department of Parks and Recreation (within San Diego)</t>
  </si>
  <si>
    <t>San Diego Bay National Wildlife Refuge Complex (within San Diego)</t>
  </si>
  <si>
    <t>Port of San Diego</t>
  </si>
  <si>
    <t>National Park Service (within San Diego)</t>
  </si>
  <si>
    <t>San Francisco, California</t>
  </si>
  <si>
    <t>San Francisco Recreation and Parks Department</t>
  </si>
  <si>
    <t>Presidio Trust</t>
  </si>
  <si>
    <t>National Park Service (within San Francisco)</t>
  </si>
  <si>
    <t>117,880</t>
  </si>
  <si>
    <t>42,742</t>
  </si>
  <si>
    <t>125,929</t>
  </si>
  <si>
    <t>Charlotte/Mecklenburg</t>
  </si>
  <si>
    <t>Chesapeake</t>
  </si>
  <si>
    <t>99,229</t>
  </si>
  <si>
    <t>46,205</t>
  </si>
  <si>
    <t>109,860</t>
  </si>
  <si>
    <t>Chicago</t>
  </si>
  <si>
    <t>1,404,994</t>
  </si>
  <si>
    <t>908,871</t>
  </si>
  <si>
    <t>1,218,908</t>
  </si>
  <si>
    <t>Chula Vista</t>
  </si>
  <si>
    <t>62,929</t>
  </si>
  <si>
    <t>29,750</t>
  </si>
  <si>
    <t>105,444</t>
  </si>
  <si>
    <t>Cincinnati</t>
  </si>
  <si>
    <t>239,736</t>
  </si>
  <si>
    <t>76,332</t>
  </si>
  <si>
    <t>130,892</t>
  </si>
  <si>
    <t>Cleveland</t>
  </si>
  <si>
    <t>266,545</t>
  </si>
  <si>
    <t>81,358</t>
  </si>
  <si>
    <t>139,881</t>
  </si>
  <si>
    <t>Colorado Springs</t>
  </si>
  <si>
    <t>219,240</t>
  </si>
  <si>
    <t>160,443</t>
  </si>
  <si>
    <t>202,488</t>
  </si>
  <si>
    <t>Columbus</t>
  </si>
  <si>
    <t>474,327</t>
  </si>
  <si>
    <t>260,454</t>
  </si>
  <si>
    <t>396,052</t>
  </si>
  <si>
    <t>San Jose Department of Parks, Recreation and Neighborhood Services</t>
  </si>
  <si>
    <t>Santa Clara County Open Space Authority (within San Jose)</t>
  </si>
  <si>
    <t>Louisiana Office of State Parks (within New Orleans)</t>
  </si>
  <si>
    <t>Municipal Yacht Harbor</t>
  </si>
  <si>
    <t>New York, New York</t>
  </si>
  <si>
    <t>New York City Department of Parks and Recreation</t>
  </si>
  <si>
    <t>National Park Service (within New York City)</t>
  </si>
  <si>
    <t>New York State Department of Environmental Conservation (within New York City)</t>
  </si>
  <si>
    <t>New York State Office of Parks, Recreation and Historic Preservation (within New York City)</t>
  </si>
  <si>
    <t>Indianapolis Department of Parks and Recreation</t>
  </si>
  <si>
    <t>White River State Park Development Commission</t>
  </si>
  <si>
    <t>Irvine, California</t>
  </si>
  <si>
    <t>Newark Department of Neighborhood and Recreational Services</t>
  </si>
  <si>
    <t>Norfolk, Virginia</t>
  </si>
  <si>
    <t>Norfolk Department of Recreation, Parks and Open Space</t>
  </si>
  <si>
    <t>Pinellas County Parks &amp; Conservation Resources (within St. Petersburg)</t>
  </si>
  <si>
    <t>St. Petersburg Parks &amp; Recreation Department</t>
  </si>
  <si>
    <t>Stockton, California</t>
  </si>
  <si>
    <t>Stockton Public Works Department</t>
  </si>
  <si>
    <t>Tampa, Florida</t>
  </si>
  <si>
    <t>Tampa Parks and Recreation Department</t>
  </si>
  <si>
    <t>Hillsborough County Parks (within Tampa)</t>
  </si>
  <si>
    <t>Tampa Sports Authority</t>
  </si>
  <si>
    <t>Toledo, Ohio</t>
  </si>
  <si>
    <t>Kino Sports Complex</t>
  </si>
  <si>
    <t>Tulsa, Oklahoma</t>
  </si>
  <si>
    <t>Tulsa Park and Recreation Department</t>
  </si>
  <si>
    <t>River Parks Authority</t>
  </si>
  <si>
    <t>Tulsa County Parks (within Tulsa city)</t>
  </si>
  <si>
    <t>Virginia Beach, Virginia</t>
  </si>
  <si>
    <t>Back Bay National Wildlife Refuge (within Virginia Beach)</t>
  </si>
  <si>
    <t>Virginia Department of Conservation and Recreation (within Virginia Beach)</t>
  </si>
  <si>
    <t>Virginia Beach Department of Parks and Recreation</t>
  </si>
  <si>
    <t>Princess Anne Wildlife Management Area (within Virginia Beach)</t>
  </si>
  <si>
    <t>98,118</t>
  </si>
  <si>
    <t>134,425</t>
  </si>
  <si>
    <t>Memphis</t>
  </si>
  <si>
    <t>393,010</t>
  </si>
  <si>
    <t>228,450</t>
  </si>
  <si>
    <t>274,359</t>
  </si>
  <si>
    <t>Mesa</t>
  </si>
  <si>
    <t>152,522</t>
  </si>
  <si>
    <t>71,906</t>
  </si>
  <si>
    <t>192,385</t>
  </si>
  <si>
    <t>Miami</t>
  </si>
  <si>
    <t>430,085</t>
  </si>
  <si>
    <t>106,773</t>
  </si>
  <si>
    <t>178,652</t>
  </si>
  <si>
    <t>Milwaukee</t>
  </si>
  <si>
    <t>282,520</t>
  </si>
  <si>
    <t>155,425</t>
  </si>
  <si>
    <t>251,627</t>
  </si>
  <si>
    <t>Minneapolis</t>
  </si>
  <si>
    <t>311,023</t>
  </si>
  <si>
    <t>110,249</t>
  </si>
  <si>
    <t>213,681</t>
  </si>
  <si>
    <t>Nashville/Davidson</t>
  </si>
  <si>
    <t>398,382</t>
  </si>
  <si>
    <t>243,259</t>
  </si>
  <si>
    <t>307,994</t>
  </si>
  <si>
    <t>New Orleans</t>
  </si>
  <si>
    <t>209,207</t>
  </si>
  <si>
    <t>116,517</t>
  </si>
  <si>
    <t>158,290</t>
  </si>
  <si>
    <t>New York</t>
  </si>
  <si>
    <t>4,373,793</t>
  </si>
  <si>
    <t>3,443,114</t>
  </si>
  <si>
    <t>3,749,071</t>
  </si>
  <si>
    <t>Newark</t>
  </si>
  <si>
    <t>Wichita Park and Recreation Department</t>
  </si>
  <si>
    <t>Winston-Salem, North Carolina</t>
  </si>
  <si>
    <t>Wake County Parks, Recreation and Open Space (within Raleigh)</t>
  </si>
  <si>
    <t>Reno, Nevada</t>
  </si>
  <si>
    <t>Reno Parks, Recreation and Community Services Department</t>
  </si>
  <si>
    <t>Washoe County Regional Parks and Open Space (within Reno)</t>
  </si>
  <si>
    <t>Riverside, California</t>
  </si>
  <si>
    <t>Riverside Parks, Recreation and Community Services Department</t>
  </si>
  <si>
    <t>Riverside County Regional Park and Open-Space District (within Riverside city)</t>
  </si>
  <si>
    <t>Louisville/Jefferson, Kentucky</t>
  </si>
  <si>
    <t>Louisville Metro Parks</t>
  </si>
  <si>
    <t>21st Century Parks</t>
  </si>
  <si>
    <t>E.P. Tom Sawyer State Park (within Louisville/Jefferson)</t>
  </si>
  <si>
    <t>Sacramento Department of Parks and Recreation</t>
  </si>
  <si>
    <t>Sacramento County Department of Regional Parks (within Sacramento city)</t>
  </si>
  <si>
    <t>Sacramento Department of Convention, Culture and Leisure</t>
  </si>
  <si>
    <t>Percent Daytime Population Growth</t>
  </si>
  <si>
    <t>Acres per 1,000 Daytime Occupants</t>
  </si>
  <si>
    <t>2010 Daytime Population Growth</t>
  </si>
  <si>
    <t>Change in Commuter Influx levels, 2010 - 2012</t>
  </si>
  <si>
    <t>Albuquerque</t>
  </si>
  <si>
    <t>288,114</t>
  </si>
  <si>
    <t>212,328</t>
  </si>
  <si>
    <t>255,100</t>
  </si>
  <si>
    <t>San Bernardino Parks, Recreation &amp; Community Services</t>
  </si>
  <si>
    <t>San Diego, California</t>
  </si>
  <si>
    <t>475,136</t>
  </si>
  <si>
    <t>132,505</t>
  </si>
  <si>
    <t>205,703</t>
  </si>
  <si>
    <t>Aurora</t>
  </si>
  <si>
    <t>125,996</t>
  </si>
  <si>
    <t>52,834</t>
  </si>
  <si>
    <t>160,135</t>
  </si>
  <si>
    <t>Austin</t>
  </si>
  <si>
    <t>611,081</t>
  </si>
  <si>
    <t>385,373</t>
  </si>
  <si>
    <t>449,676</t>
  </si>
  <si>
    <t>Bakersfield</t>
  </si>
  <si>
    <t>144,341</t>
  </si>
  <si>
    <t>95,665</t>
  </si>
  <si>
    <t>142,747</t>
  </si>
  <si>
    <t>Baltimore</t>
  </si>
  <si>
    <t>359,424</t>
  </si>
  <si>
    <t>159,629</t>
  </si>
  <si>
    <t>258,670</t>
  </si>
  <si>
    <t>Baton Rouge</t>
  </si>
  <si>
    <t>181,522</t>
  </si>
  <si>
    <t>76,648</t>
  </si>
  <si>
    <t>106,803</t>
  </si>
  <si>
    <t>Boise</t>
  </si>
  <si>
    <t>150,280</t>
  </si>
  <si>
    <t>84,689</t>
  </si>
  <si>
    <t>106,784</t>
  </si>
  <si>
    <t>Boston</t>
  </si>
  <si>
    <t>595,757</t>
  </si>
  <si>
    <t>225,065</t>
  </si>
  <si>
    <t>326,427</t>
  </si>
  <si>
    <t>Buffalo</t>
  </si>
  <si>
    <t>149,056</t>
  </si>
  <si>
    <t>55,813</t>
  </si>
  <si>
    <t>101,627</t>
  </si>
  <si>
    <t>Chandler</t>
  </si>
  <si>
    <t>334,335</t>
  </si>
  <si>
    <t>448,109</t>
  </si>
  <si>
    <t>San Jose</t>
  </si>
  <si>
    <t>387,597</t>
  </si>
  <si>
    <t>233,958</t>
  </si>
  <si>
    <t>456,369</t>
  </si>
  <si>
    <t>Santa Ana</t>
  </si>
  <si>
    <t>166,061</t>
  </si>
  <si>
    <t>46,793</t>
  </si>
  <si>
    <t>150,542</t>
  </si>
  <si>
    <t>Scottsdale</t>
  </si>
  <si>
    <t>168,973</t>
  </si>
  <si>
    <t>50,135</t>
  </si>
  <si>
    <t>110,866</t>
  </si>
  <si>
    <t>Seattle</t>
  </si>
  <si>
    <t>520,479</t>
  </si>
  <si>
    <t>272,287</t>
  </si>
  <si>
    <t>366,203</t>
  </si>
  <si>
    <t>St. Louis</t>
  </si>
  <si>
    <t>251,293</t>
  </si>
  <si>
    <t>80,628</t>
  </si>
  <si>
    <t>137,643</t>
  </si>
  <si>
    <t>St. Paul</t>
  </si>
  <si>
    <t>175,496</t>
  </si>
  <si>
    <t>56,285</t>
  </si>
  <si>
    <t>139,851</t>
  </si>
  <si>
    <t>St. Petersburg</t>
  </si>
  <si>
    <t>130,118</t>
  </si>
  <si>
    <t>64,725</t>
  </si>
  <si>
    <t>115,058</t>
  </si>
  <si>
    <t>Stockton</t>
  </si>
  <si>
    <t>100,464</t>
  </si>
  <si>
    <t>57,411</t>
  </si>
  <si>
    <t>102,184</t>
  </si>
  <si>
    <t>Tampa</t>
  </si>
  <si>
    <t>338,274</t>
  </si>
  <si>
    <t>147,879</t>
  </si>
  <si>
    <t>124,776</t>
  </si>
  <si>
    <t>140,994</t>
  </si>
  <si>
    <t>Corpus Christi</t>
  </si>
  <si>
    <t>Santa Ana, California</t>
  </si>
  <si>
    <t>Santa Ana Parks, Recreation and Community Services</t>
  </si>
  <si>
    <t>Scottsdale, Arizona</t>
  </si>
  <si>
    <t>Scottsdale Parks and Recreation Division</t>
  </si>
  <si>
    <t>Seattle, Washington</t>
  </si>
  <si>
    <t>Seattle Parks and Recreation</t>
  </si>
  <si>
    <t>St. Louis, Missouri</t>
  </si>
  <si>
    <t>St. Louis Department of Parks, Recreation and Forestry</t>
  </si>
  <si>
    <t>Tower Grove Park Commission</t>
  </si>
  <si>
    <t>National Park Service (within St. Louis)</t>
  </si>
  <si>
    <t>Newark, New Jersey</t>
  </si>
  <si>
    <t>Essex County Department of Parks, Recreation and Cultural Affairs (within Newark)</t>
  </si>
  <si>
    <t>The Great Rivers Greenway District (within St. Louis)</t>
  </si>
  <si>
    <t>St. Paul, Minnesota</t>
  </si>
  <si>
    <t>Saint Paul Parks and Recreation Department</t>
  </si>
  <si>
    <t>Ramsey County Parks and Recreation Department (within St. Paul)</t>
  </si>
  <si>
    <t xml:space="preserve"> Minnesota DNR Division of Parks and Recreation (within St. Paul)</t>
  </si>
  <si>
    <t>St. Petersburg, Florida</t>
  </si>
  <si>
    <t>185,624</t>
  </si>
  <si>
    <t>46,488</t>
  </si>
  <si>
    <t>112,435</t>
  </si>
  <si>
    <t>Jacksonville</t>
  </si>
  <si>
    <t>442,103</t>
  </si>
  <si>
    <t>335,169</t>
  </si>
  <si>
    <t>370,933</t>
  </si>
  <si>
    <t>Jersey City</t>
  </si>
  <si>
    <t>119,633</t>
  </si>
  <si>
    <t>Toledo Department of Public Service</t>
  </si>
  <si>
    <t>Metroparks of the Toledo Area (within Toledo)</t>
  </si>
  <si>
    <t>Tucson, Arizona</t>
  </si>
  <si>
    <t>Tucson Parks and Recreation Department</t>
  </si>
  <si>
    <t>215,401</t>
  </si>
  <si>
    <t>Laredo</t>
  </si>
  <si>
    <t>90,253</t>
  </si>
  <si>
    <t>83,419</t>
  </si>
  <si>
    <t>88,252</t>
  </si>
  <si>
    <t>Las Vegas</t>
  </si>
  <si>
    <t>311,209</t>
  </si>
  <si>
    <t>125,698</t>
  </si>
  <si>
    <t>255,495</t>
  </si>
  <si>
    <t>Lexington/Fayette</t>
  </si>
  <si>
    <t>186,823</t>
  </si>
  <si>
    <t>133,614</t>
  </si>
  <si>
    <t>153,530</t>
  </si>
  <si>
    <t>Lincoln</t>
  </si>
  <si>
    <t>153,985</t>
  </si>
  <si>
    <t>127,203</t>
  </si>
  <si>
    <t>140,875</t>
  </si>
  <si>
    <t>Long Beach</t>
  </si>
  <si>
    <t>181,577</t>
  </si>
  <si>
    <t>73,509</t>
  </si>
  <si>
    <t>208,020</t>
  </si>
  <si>
    <t>Los Angeles</t>
  </si>
  <si>
    <t>1,916,560</t>
  </si>
  <si>
    <t>1,146,553</t>
  </si>
  <si>
    <t>1,749,180</t>
  </si>
  <si>
    <t>Louisville/Jefferson</t>
  </si>
  <si>
    <t>335,032</t>
  </si>
  <si>
    <t>204,244</t>
  </si>
  <si>
    <t>276,305</t>
  </si>
  <si>
    <t>Lubbock</t>
  </si>
  <si>
    <t>123,779</t>
  </si>
  <si>
    <t>101,642</t>
  </si>
  <si>
    <t>112,261</t>
  </si>
  <si>
    <t>Madison</t>
  </si>
  <si>
    <t>193,398</t>
  </si>
  <si>
    <t>Mohawk Park</t>
  </si>
  <si>
    <t>Warner Parks</t>
  </si>
  <si>
    <t>Pelham Bay</t>
  </si>
  <si>
    <t>Aurora Reservoir</t>
  </si>
  <si>
    <t>Kansas City, Mo. Parks and Recreation Department</t>
  </si>
  <si>
    <t>Swope Park</t>
  </si>
  <si>
    <t>Wissahickon Valley</t>
  </si>
  <si>
    <t>Rock Creek Park</t>
  </si>
  <si>
    <t>Mt. Airy Forest</t>
  </si>
  <si>
    <t>Salem Lake</t>
  </si>
  <si>
    <t>Wilderness Park</t>
  </si>
  <si>
    <t>Glenn Cunningham Lake</t>
  </si>
  <si>
    <t>Stumpy Lake</t>
  </si>
  <si>
    <t>Sycamore Canyon Wilderness Park</t>
  </si>
  <si>
    <t>Rancho Diana</t>
  </si>
  <si>
    <t>Latta Plantation Nature Preserve</t>
  </si>
  <si>
    <t>Orange County Great Park</t>
  </si>
  <si>
    <t>Garden of the Gods</t>
  </si>
  <si>
    <t>155,260</t>
  </si>
  <si>
    <t>39,708</t>
  </si>
  <si>
    <t>99,995</t>
  </si>
  <si>
    <t>Norfolk</t>
  </si>
  <si>
    <t>182,304</t>
  </si>
  <si>
    <t>Winston-Salem Recreation and Parks</t>
  </si>
  <si>
    <t>Total, all cities:</t>
  </si>
  <si>
    <t>*The National Arboretum in Washington, D.C. is a research facility that functions as a public park.</t>
  </si>
  <si>
    <r>
      <t>El Paso County Department of Parks and Recreation (within El Paso</t>
    </r>
    <r>
      <rPr>
        <sz val="10"/>
        <rFont val="Bookman Old Style"/>
        <family val="1"/>
      </rPr>
      <t xml:space="preserve"> city)</t>
    </r>
  </si>
  <si>
    <t>Parkland per 1,000 Daytime Occupants by City</t>
  </si>
  <si>
    <t>California Department of Parks and Recreation (within Riverside)</t>
  </si>
  <si>
    <t>Sacramento, California</t>
  </si>
  <si>
    <t>Daytime occupants are people present in a city during normal business hours, including workers. This is in contrast to the resident population present during the evening and nighttime hours.</t>
  </si>
  <si>
    <t>Acres Parkland</t>
  </si>
  <si>
    <t>Acres per 1,000 Residents</t>
  </si>
  <si>
    <t>Total Population</t>
  </si>
  <si>
    <t>Total workers working in place</t>
  </si>
  <si>
    <t>Workers living and working in same area</t>
  </si>
  <si>
    <t>Workers Living in Place</t>
  </si>
  <si>
    <t>Daytime population change due to commuting</t>
  </si>
  <si>
    <t>Daytime population</t>
  </si>
  <si>
    <t>298,875</t>
  </si>
  <si>
    <t>104,548</t>
  </si>
  <si>
    <t>146,828</t>
  </si>
  <si>
    <t>178,931</t>
  </si>
  <si>
    <t>58,145</t>
  </si>
  <si>
    <t>141,063</t>
  </si>
  <si>
    <t>Portland</t>
  </si>
  <si>
    <t>Anaheim</t>
  </si>
  <si>
    <t>176,670</t>
  </si>
  <si>
    <t>47,667</t>
  </si>
  <si>
    <t>153,181</t>
  </si>
  <si>
    <t>Anchorage</t>
  </si>
  <si>
    <t>165,793</t>
  </si>
  <si>
    <t>150,992</t>
  </si>
  <si>
    <t>157,451</t>
  </si>
  <si>
    <t>150,148</t>
  </si>
  <si>
    <t>75,705</t>
  </si>
  <si>
    <t>185,478</t>
  </si>
  <si>
    <t>185,269</t>
  </si>
  <si>
    <t>45,799</t>
  </si>
  <si>
    <t>140,910</t>
  </si>
  <si>
    <t>Atlanta</t>
  </si>
  <si>
    <t>City of Durham Parks and Recreation Department</t>
  </si>
  <si>
    <t>West Point on the Eno</t>
  </si>
  <si>
    <t>433,473</t>
  </si>
  <si>
    <t>227,924</t>
  </si>
  <si>
    <t>307,935</t>
  </si>
  <si>
    <t>Raleigh</t>
  </si>
  <si>
    <t>277,895</t>
  </si>
  <si>
    <t>138,163</t>
  </si>
  <si>
    <t>213,258</t>
  </si>
  <si>
    <t>143,924</t>
  </si>
  <si>
    <t>83,629</t>
  </si>
  <si>
    <t>107,822</t>
  </si>
  <si>
    <t>Riverside</t>
  </si>
  <si>
    <t>143,076</t>
  </si>
  <si>
    <t>55,210</t>
  </si>
  <si>
    <t>126,664</t>
  </si>
  <si>
    <t>Sacramento</t>
  </si>
  <si>
    <t>287,610</t>
  </si>
  <si>
    <t>110,076</t>
  </si>
  <si>
    <t>195,559</t>
  </si>
  <si>
    <t>San Antonio</t>
  </si>
  <si>
    <t>745,378</t>
  </si>
  <si>
    <t>544,063</t>
  </si>
  <si>
    <t>619,448</t>
  </si>
  <si>
    <t>San Bernardino</t>
  </si>
  <si>
    <t>94,921</t>
  </si>
  <si>
    <t>24,054</t>
  </si>
  <si>
    <t>71,379</t>
  </si>
  <si>
    <t>San Diego</t>
  </si>
  <si>
    <t>837,884</t>
  </si>
  <si>
    <t>514,894</t>
  </si>
  <si>
    <t>658,848</t>
  </si>
  <si>
    <t>San Francisco</t>
  </si>
  <si>
    <t>614,739</t>
  </si>
  <si>
    <t>Otto Armleder Memorial Park</t>
  </si>
  <si>
    <t>Denver Parks and Recreation</t>
  </si>
  <si>
    <t>City Park</t>
  </si>
  <si>
    <t>Woodward Park</t>
  </si>
  <si>
    <t>Bill Frederick Park at Turkey Lake</t>
  </si>
  <si>
    <t>McAlister</t>
  </si>
  <si>
    <t>Chastain</t>
  </si>
  <si>
    <t>Hansen Ranch</t>
  </si>
  <si>
    <t>Brechtel Park &amp; Golf Course</t>
  </si>
  <si>
    <t>Tumbleweed Park</t>
  </si>
  <si>
    <t>Pontchartrain Park</t>
  </si>
  <si>
    <t>Kapiolani Regional Park</t>
  </si>
  <si>
    <t>Sam Houston Trail Park</t>
  </si>
  <si>
    <t>Murgoitio</t>
  </si>
  <si>
    <t>Heritage Park</t>
  </si>
  <si>
    <t>The Recreation and Park Commission for the Parish of East Baton Rouge</t>
  </si>
  <si>
    <t>107,798</t>
  </si>
  <si>
    <t>156,793</t>
  </si>
  <si>
    <t>Toledo</t>
  </si>
  <si>
    <t>Dallas</t>
  </si>
  <si>
    <t>810,083</t>
  </si>
  <si>
    <t>371,113</t>
  </si>
  <si>
    <t>578,594</t>
  </si>
  <si>
    <t>Denver</t>
  </si>
  <si>
    <t>473,676</t>
  </si>
  <si>
    <t>202,819</t>
  </si>
  <si>
    <t>328,967</t>
  </si>
  <si>
    <t>Detroit</t>
  </si>
  <si>
    <t>262,084</t>
  </si>
  <si>
    <t>98,101</t>
  </si>
  <si>
    <t>200,188</t>
  </si>
  <si>
    <t>Durham</t>
  </si>
  <si>
    <t>159,568</t>
  </si>
  <si>
    <t>73,687</t>
  </si>
  <si>
    <t>117,231</t>
  </si>
  <si>
    <t>El Paso</t>
  </si>
  <si>
    <t>277,662</t>
  </si>
  <si>
    <t>228,406</t>
  </si>
  <si>
    <t>269,884</t>
  </si>
  <si>
    <t>Fort Wayne</t>
  </si>
  <si>
    <t>145,089</t>
  </si>
  <si>
    <t>90,783</t>
  </si>
  <si>
    <t>113,144</t>
  </si>
  <si>
    <t>23,056</t>
  </si>
  <si>
    <t>81,473</t>
  </si>
  <si>
    <t>Fresno</t>
  </si>
  <si>
    <t>210,709</t>
  </si>
  <si>
    <t>134,080</t>
  </si>
  <si>
    <t>185,685</t>
  </si>
  <si>
    <t>Garland</t>
  </si>
  <si>
    <t>61,530</t>
  </si>
  <si>
    <t>27,626</t>
  </si>
  <si>
    <t>111,487</t>
  </si>
  <si>
    <t>Gilbert</t>
  </si>
  <si>
    <t>78,343</t>
  </si>
  <si>
    <t>27,233</t>
  </si>
  <si>
    <t>106,512</t>
  </si>
  <si>
    <t>Glendale</t>
  </si>
  <si>
    <t>90,949</t>
  </si>
  <si>
    <t>106,253</t>
  </si>
  <si>
    <t>Greensboro</t>
  </si>
  <si>
    <t>179,980</t>
  </si>
  <si>
    <t>94,228</t>
  </si>
  <si>
    <t>125,849</t>
  </si>
  <si>
    <t>Henderson</t>
  </si>
  <si>
    <t>78,545</t>
  </si>
  <si>
    <t>39,951</t>
  </si>
  <si>
    <t>123,079</t>
  </si>
  <si>
    <t>Hialeah</t>
  </si>
  <si>
    <t>80,172</t>
  </si>
  <si>
    <t>35,731</t>
  </si>
  <si>
    <t>101,398</t>
  </si>
  <si>
    <t>Honolulu</t>
  </si>
  <si>
    <t>282,260</t>
  </si>
  <si>
    <t>145,293</t>
  </si>
  <si>
    <t>173,390</t>
  </si>
  <si>
    <t>Houston</t>
  </si>
  <si>
    <t>1,681,046</t>
  </si>
  <si>
    <t>814,642</t>
  </si>
  <si>
    <t>1,007,646</t>
  </si>
  <si>
    <t>Indianapolis</t>
  </si>
  <si>
    <t>510,968</t>
  </si>
  <si>
    <t>298,867</t>
  </si>
  <si>
    <t>385,181</t>
  </si>
  <si>
    <t>Irvine</t>
  </si>
  <si>
    <t>234,358</t>
  </si>
  <si>
    <t>49,271</t>
  </si>
  <si>
    <t>111,484</t>
  </si>
  <si>
    <t>Irving</t>
  </si>
  <si>
    <t>Median, MEDIUM-HIGH-DENSITY CITIES:</t>
  </si>
  <si>
    <t>Median, MEDIUM-LOW-DENSITY CITIES:</t>
  </si>
  <si>
    <t>Median, LOW-DENSITY CITIES:</t>
  </si>
  <si>
    <t>Median, ALL CITIES:</t>
  </si>
  <si>
    <t>This file contains the following tables as separate tabs:</t>
  </si>
  <si>
    <t>Parkland per 1,000 Residents by City</t>
  </si>
  <si>
    <t>40,169</t>
  </si>
  <si>
    <t>123,958</t>
  </si>
  <si>
    <t>Kansas City</t>
  </si>
  <si>
    <t>309,670</t>
  </si>
  <si>
    <t>135,514</t>
  </si>
  <si>
    <t>(S):  State Park or Forest</t>
  </si>
  <si>
    <t>(NP):  National Park</t>
  </si>
  <si>
    <t>(C):  County Park</t>
  </si>
  <si>
    <t>Largest Park by Major City Agency</t>
  </si>
  <si>
    <t>Largest Park</t>
  </si>
  <si>
    <t>Acreage</t>
  </si>
  <si>
    <t>McDowell Sonoran Preserve</t>
  </si>
  <si>
    <t>South Mountain Park</t>
  </si>
  <si>
    <t>Cullen Park</t>
  </si>
  <si>
    <t>Mission Trail</t>
  </si>
  <si>
    <t>Jefferson Memorial Forest</t>
  </si>
  <si>
    <t>Cecil Field Greenway</t>
  </si>
  <si>
    <t>Forest Park</t>
  </si>
  <si>
    <t>Eagle Creek Park &amp; Golf Course</t>
  </si>
  <si>
    <t>Far North Bicentennial Park</t>
  </si>
  <si>
    <t>Griffith Park</t>
  </si>
  <si>
    <t>Walter E. Long</t>
  </si>
  <si>
    <t>Mountain Creek Lake Park</t>
  </si>
  <si>
    <t>Fort Worth Nature Center &amp; Refuge</t>
  </si>
  <si>
    <t>Franklin Mountains State Park</t>
  </si>
  <si>
    <t>Bayou Sauvage National Wildlife Refuge</t>
  </si>
  <si>
    <t>South Mountain Preserve</t>
  </si>
  <si>
    <t>Don Edwards San Francisco Bay National Wildlife Refuge (part)</t>
  </si>
  <si>
    <t>Honolulu Watershed Forest Reserve</t>
  </si>
  <si>
    <t>Back Bay National Wildlife Refuge</t>
  </si>
  <si>
    <t>Topanga State Park (part)</t>
  </si>
  <si>
    <t>Cary State Forest (part)</t>
  </si>
  <si>
    <t>Timucuan Ecological and Historic Preserve</t>
  </si>
  <si>
    <t>NP</t>
  </si>
  <si>
    <t>George Bush Park</t>
  </si>
  <si>
    <t>C</t>
  </si>
  <si>
    <t>North Mountain Preserve</t>
  </si>
  <si>
    <t>79,159</t>
  </si>
  <si>
    <t>121,507</t>
  </si>
  <si>
    <t>North Las Vegas</t>
  </si>
  <si>
    <t>20,922</t>
  </si>
  <si>
    <t>91,083</t>
  </si>
  <si>
    <t>Oakland</t>
  </si>
  <si>
    <t>193,503</t>
  </si>
  <si>
    <t>74,521</t>
  </si>
  <si>
    <t>182,647</t>
  </si>
  <si>
    <t>Oklahoma City</t>
  </si>
  <si>
    <t>384,726</t>
  </si>
  <si>
    <t>223,773</t>
  </si>
  <si>
    <t>282,692</t>
  </si>
  <si>
    <t>Omaha</t>
  </si>
  <si>
    <t>296,479</t>
  </si>
  <si>
    <t>171,155</t>
  </si>
  <si>
    <t>206,429</t>
  </si>
  <si>
    <t>Orlando</t>
  </si>
  <si>
    <t>338,862</t>
  </si>
  <si>
    <t>72,481</t>
  </si>
  <si>
    <t>125,863</t>
  </si>
  <si>
    <t>Philadelphia</t>
  </si>
  <si>
    <t>Parkland (acres)</t>
  </si>
  <si>
    <t>Percent Parkland</t>
  </si>
  <si>
    <t>HIGH-DENSITY CITIES</t>
  </si>
  <si>
    <t>Median, High-Density Cities:</t>
  </si>
  <si>
    <t>MEDIUM-HIGH-DENSITY CITIES</t>
  </si>
  <si>
    <t>Median, Medium-High-Density Cities:</t>
  </si>
  <si>
    <t>MEDIUM-LOW-DENSITY CITIES</t>
  </si>
  <si>
    <t>Plano</t>
  </si>
  <si>
    <t>Median, Medium-Low-Density Cities:</t>
  </si>
  <si>
    <t>LOW-DENSITY CITIES</t>
  </si>
  <si>
    <t>Reno</t>
  </si>
  <si>
    <t>Median, Low-Density Cities:</t>
  </si>
  <si>
    <t>Median, All Cities:</t>
  </si>
  <si>
    <r>
      <t>Adjusted city area</t>
    </r>
    <r>
      <rPr>
        <b/>
        <sz val="9"/>
        <rFont val="Bookman Old Style"/>
        <family val="1"/>
      </rPr>
      <t xml:space="preserve"> </t>
    </r>
    <r>
      <rPr>
        <i/>
        <sz val="9"/>
        <rFont val="Bookman Old Style"/>
        <family val="1"/>
      </rPr>
      <t>subtracts airport and railyard acreage from total city land area.</t>
    </r>
  </si>
  <si>
    <t>Median, HIGH-DENSITY CITIES:</t>
  </si>
  <si>
    <t>706,132</t>
  </si>
  <si>
    <t>455,358</t>
  </si>
  <si>
    <t>600,009</t>
  </si>
  <si>
    <t>Phoenix</t>
  </si>
  <si>
    <t>795,947</t>
  </si>
  <si>
    <t>440,188</t>
  </si>
  <si>
    <t>656,502</t>
  </si>
  <si>
    <t>Pittsburgh</t>
  </si>
  <si>
    <t>Theodore Wirth</t>
  </si>
  <si>
    <t>Maggiore</t>
  </si>
  <si>
    <t>Raven Run</t>
  </si>
  <si>
    <t>Alum Rock</t>
  </si>
  <si>
    <t>Floyd Lamb Park at Tule Springs</t>
  </si>
  <si>
    <t>Firewheel Golf Park</t>
  </si>
  <si>
    <t>Pawnee Prairie Park</t>
  </si>
  <si>
    <t>Red Mountain Park</t>
  </si>
  <si>
    <t>Frick Park</t>
  </si>
  <si>
    <t>Stony Brook Reservation</t>
  </si>
  <si>
    <t>Discovery Park</t>
  </si>
  <si>
    <t>Joaquin Miller</t>
  </si>
  <si>
    <t>St. Paul Parks and Recreation Department</t>
  </si>
  <si>
    <t>Pigs Eye</t>
  </si>
  <si>
    <t>Central Park</t>
  </si>
  <si>
    <t>Longview Lake Park (part)</t>
  </si>
  <si>
    <t>Blue River Parkway</t>
  </si>
  <si>
    <t>Bear Creek Pioneers Park</t>
  </si>
  <si>
    <t>Sepulveda Basin Recreation Area</t>
  </si>
  <si>
    <t>Julington-Durbin Preserve</t>
  </si>
  <si>
    <t>Smith and Bybee Wetlands Natural Area</t>
  </si>
  <si>
    <t>R</t>
  </si>
  <si>
    <t>White Rock Lake Park</t>
  </si>
  <si>
    <t>Franklin Park</t>
  </si>
  <si>
    <t>Martin Luther King, Jr.</t>
  </si>
  <si>
    <t>Delaware</t>
  </si>
  <si>
    <t>Milwaukee County Department of Parks, Recreation and Culture (within Milwuakee city)</t>
  </si>
  <si>
    <t>Brown Deer Park</t>
  </si>
  <si>
    <t>Balloon Fiesta Park</t>
  </si>
  <si>
    <t>Christopher Columbus</t>
  </si>
  <si>
    <t>Branch Brook Park</t>
  </si>
  <si>
    <t>Franke</t>
  </si>
  <si>
    <t>Rock Creek Park (part)</t>
  </si>
  <si>
    <t>Tijuana River Valley Regional Park</t>
  </si>
  <si>
    <t>Big Talbot Island State Park</t>
  </si>
  <si>
    <t>Cheyenne Mountain State Park</t>
  </si>
  <si>
    <t>Adobe Dam Recreation Area</t>
  </si>
  <si>
    <t>Pennypack Park</t>
  </si>
  <si>
    <t>Hidden Valley Wildlife Area</t>
  </si>
  <si>
    <t>Beaman Park</t>
  </si>
  <si>
    <t>Nashville</t>
  </si>
  <si>
    <t>The Presidio</t>
  </si>
  <si>
    <t>Hansen Dam Recreation Center</t>
  </si>
  <si>
    <t>Stumpy Lake Park</t>
  </si>
  <si>
    <t>Memorial Park</t>
  </si>
  <si>
    <t>Kincaid Park</t>
  </si>
  <si>
    <t>Sacred Falls State Park</t>
  </si>
  <si>
    <t>Garden of the Gods Park</t>
  </si>
  <si>
    <t>Cherokee Park</t>
  </si>
  <si>
    <t>130,409</t>
  </si>
  <si>
    <t>71,982</t>
  </si>
  <si>
    <t>114,106</t>
  </si>
  <si>
    <t>Tucson</t>
  </si>
  <si>
    <t>274,768</t>
  </si>
  <si>
    <t>176,348</t>
  </si>
  <si>
    <t>224,508</t>
  </si>
  <si>
    <t>Tulsa</t>
  </si>
  <si>
    <t>268,872</t>
  </si>
  <si>
    <t>149,808</t>
  </si>
  <si>
    <t>184,281</t>
  </si>
  <si>
    <t>Virginia Beach</t>
  </si>
  <si>
    <t>190,071</t>
  </si>
  <si>
    <t>141,125</t>
  </si>
  <si>
    <t>229,590</t>
  </si>
  <si>
    <t>796,394</t>
  </si>
  <si>
    <t>246,634</t>
  </si>
  <si>
    <t>326,143</t>
  </si>
  <si>
    <t>Wichita</t>
  </si>
  <si>
    <t>193,616</t>
  </si>
  <si>
    <t>142,916</t>
  </si>
  <si>
    <t>177,580</t>
  </si>
  <si>
    <t>Winston-Salem</t>
  </si>
  <si>
    <t>142,775</t>
  </si>
  <si>
    <t>74,667</t>
  </si>
  <si>
    <t>98,626</t>
  </si>
  <si>
    <t>Median, all cities:</t>
  </si>
  <si>
    <t>Fort Worth</t>
  </si>
  <si>
    <t>423,273</t>
  </si>
  <si>
    <t>211,168</t>
  </si>
  <si>
    <t>348,670</t>
  </si>
  <si>
    <t>Fremont</t>
  </si>
  <si>
    <t>72,254</t>
  </si>
  <si>
    <t>Cheyenne Sports Complex (largest developed park open to the public)</t>
  </si>
  <si>
    <t>Twila Reid</t>
  </si>
  <si>
    <t>Pershing Field</t>
  </si>
  <si>
    <t>n.a.</t>
  </si>
  <si>
    <t>Stockton Community Services Department</t>
  </si>
  <si>
    <t>New Parkland Acquired within City Limits in Past Year, by City Agency</t>
  </si>
  <si>
    <t>Total Parkland (acres)</t>
  </si>
  <si>
    <t>New Parkland (acres)</t>
  </si>
  <si>
    <t>Tennessee Department of Environment and Conservation</t>
  </si>
  <si>
    <t>Wisconsin Department of Natural Resources</t>
  </si>
  <si>
    <t>Natural and Designed Parkland by City</t>
  </si>
  <si>
    <t>City Area (acres)</t>
  </si>
  <si>
    <t>Total population</t>
  </si>
  <si>
    <t>Designed Parkland (acres)</t>
  </si>
  <si>
    <t>Natural Parkland (acres)</t>
  </si>
  <si>
    <t>Percent Designed Areas</t>
  </si>
  <si>
    <t>Percent Natural Areas</t>
  </si>
  <si>
    <r>
      <rPr>
        <b/>
        <i/>
        <sz val="9"/>
        <rFont val="Bookman Old Style"/>
        <family val="1"/>
      </rPr>
      <t>Total parkland</t>
    </r>
    <r>
      <rPr>
        <i/>
        <sz val="9"/>
        <rFont val="Bookman Old Style"/>
        <family val="1"/>
      </rPr>
      <t xml:space="preserve"> includes city, county, metro, state and federal parkland within the city limits.</t>
    </r>
  </si>
  <si>
    <t>Petroglyph National Monument (within Albuquerque)</t>
  </si>
  <si>
    <t>TOTAL:</t>
  </si>
  <si>
    <t>Key:</t>
  </si>
  <si>
    <t>(M):  Municipally Owned Park</t>
  </si>
  <si>
    <t>(R):  Regional Park</t>
  </si>
  <si>
    <t>Delaney Park</t>
  </si>
  <si>
    <t>1920</t>
  </si>
  <si>
    <t>Dr. A.J. Chandler Park</t>
  </si>
  <si>
    <t>1921</t>
  </si>
  <si>
    <t>Lorenzi Park</t>
  </si>
  <si>
    <t>Pioneer</t>
  </si>
  <si>
    <t>1923</t>
  </si>
  <si>
    <t>Meadowbrook</t>
  </si>
  <si>
    <t>1924</t>
  </si>
  <si>
    <t>1926</t>
  </si>
  <si>
    <t>Eucalyptus</t>
  </si>
  <si>
    <t>Dickson-Azalea</t>
  </si>
  <si>
    <t>Pearson</t>
  </si>
  <si>
    <t>1927</t>
  </si>
  <si>
    <t>Duke Park</t>
  </si>
  <si>
    <t>1934</t>
  </si>
  <si>
    <t>Country Park</t>
  </si>
  <si>
    <t>Lakeside Park</t>
  </si>
  <si>
    <t>1937</t>
  </si>
  <si>
    <t>Glencarlyn</t>
  </si>
  <si>
    <t>1940</t>
  </si>
  <si>
    <t>Luzon Park</t>
  </si>
  <si>
    <t>1947</t>
  </si>
  <si>
    <t>1948</t>
  </si>
  <si>
    <t>(NWR):  National Wildlife Refuge</t>
  </si>
  <si>
    <t>[NF]: National Forest</t>
  </si>
  <si>
    <t>Rank</t>
  </si>
  <si>
    <t>Park Name</t>
  </si>
  <si>
    <t>Type</t>
  </si>
  <si>
    <t>Acres</t>
  </si>
  <si>
    <t>Chugach State Park</t>
  </si>
  <si>
    <t>S</t>
  </si>
  <si>
    <t>Great Dismal Swamp National Wildlife Refuge (part)</t>
  </si>
  <si>
    <t>NWR</t>
  </si>
  <si>
    <t>McDowell Sonoran Preserve (part)</t>
  </si>
  <si>
    <t>M</t>
  </si>
  <si>
    <t>Downtown Park</t>
  </si>
  <si>
    <t>1953</t>
  </si>
  <si>
    <t>Brooks Tot Lot</t>
  </si>
  <si>
    <t>1955</t>
  </si>
  <si>
    <t>Gene C. Reid Park</t>
  </si>
  <si>
    <t>1965</t>
  </si>
  <si>
    <t>Red Wing Park</t>
  </si>
  <si>
    <t>1966</t>
  </si>
  <si>
    <t>Eldorado Park</t>
  </si>
  <si>
    <t>Willows Park</t>
  </si>
  <si>
    <t>Vaughn</t>
  </si>
  <si>
    <t>Woodland</t>
  </si>
  <si>
    <t>Park Units per 10,000 Residents</t>
  </si>
  <si>
    <t>Park Units</t>
  </si>
  <si>
    <t>Conservation Park: Cherokee Marsh; Community Park: Elver</t>
  </si>
  <si>
    <t xml:space="preserve">Lincoln Park </t>
  </si>
  <si>
    <t>Gwynns Falls/Leakin Park</t>
  </si>
  <si>
    <t>Thunderbird Conservation Park</t>
  </si>
  <si>
    <t>Three Creeks</t>
  </si>
  <si>
    <t>Rouge Park</t>
  </si>
  <si>
    <t>Arlington, Texas, Parks and Recreation Department</t>
  </si>
  <si>
    <t>River Legacy</t>
  </si>
  <si>
    <t>Golden Gate Park</t>
  </si>
  <si>
    <t>Adjusted City Area (acres)</t>
  </si>
  <si>
    <t>North Landing River State Natural Area Preserve</t>
  </si>
  <si>
    <t>First Landing State Park</t>
  </si>
  <si>
    <t>Kern River Parkway</t>
  </si>
  <si>
    <t>Shelby Farms Park</t>
  </si>
  <si>
    <t>Trinity River Park</t>
  </si>
  <si>
    <t>Kings Road Historic Preserve</t>
  </si>
  <si>
    <t>The Warner Parks</t>
  </si>
  <si>
    <t>San Bernardino National Forest (part)</t>
  </si>
  <si>
    <t>NF</t>
  </si>
  <si>
    <t>Pelham Bay Park</t>
  </si>
  <si>
    <t>Angeles National Forest (part)</t>
  </si>
  <si>
    <t>Pablo Creek Preserve</t>
  </si>
  <si>
    <t>Otter Creek Park</t>
  </si>
  <si>
    <t>Los Peñasquitos Canyon</t>
  </si>
  <si>
    <t>Stinchcomb Wildlife Refuge</t>
  </si>
  <si>
    <t>Bryan Park</t>
  </si>
  <si>
    <t>Lake Wheeler</t>
  </si>
  <si>
    <t>Oak Point Park &amp; Nature Preserve</t>
  </si>
  <si>
    <t>Northwest River Park</t>
  </si>
  <si>
    <t xml:space="preserve">El Dorado </t>
  </si>
  <si>
    <t>Oldest Park by City Agency</t>
  </si>
  <si>
    <t>Park</t>
  </si>
  <si>
    <t>Date of Creation</t>
  </si>
  <si>
    <t>Boston Common</t>
  </si>
  <si>
    <t>1634</t>
  </si>
  <si>
    <t>Jackson Square</t>
  </si>
  <si>
    <t>1721</t>
  </si>
  <si>
    <t>San Pedro Springs Park</t>
  </si>
  <si>
    <t>1729</t>
  </si>
  <si>
    <t>Bowling Green</t>
  </si>
  <si>
    <t>1733</t>
  </si>
  <si>
    <t>National Mall</t>
  </si>
  <si>
    <t>1791</t>
  </si>
  <si>
    <t>Settlers Landing</t>
  </si>
  <si>
    <t>1796</t>
  </si>
  <si>
    <t>Gravois Park</t>
  </si>
  <si>
    <t>1812</t>
  </si>
  <si>
    <t>Columbus Park</t>
  </si>
  <si>
    <t>1819</t>
  </si>
  <si>
    <t>Patterson Park</t>
  </si>
  <si>
    <t>1827</t>
  </si>
  <si>
    <t>Van Vorst Park</t>
  </si>
  <si>
    <t>1835</t>
  </si>
  <si>
    <t>Cathedral Square Park</t>
  </si>
  <si>
    <t>Grant Park</t>
  </si>
  <si>
    <t>1837</t>
  </si>
  <si>
    <t>Portsmouth Square</t>
  </si>
  <si>
    <t>When using this data, please cite the Center for City Park Excellence, The Trust for Public Land.</t>
  </si>
  <si>
    <t>Year Established</t>
  </si>
  <si>
    <t>Military Park</t>
  </si>
  <si>
    <t>Rittenhouse/Washington/Logan/Franklin Squares</t>
  </si>
  <si>
    <t>Battery Park</t>
  </si>
  <si>
    <t>City Hall Park</t>
  </si>
  <si>
    <t>Old Town Plaza</t>
  </si>
  <si>
    <t>El Pueblo</t>
  </si>
  <si>
    <t>Duane Park</t>
  </si>
  <si>
    <t>Lafayette Square</t>
  </si>
  <si>
    <t>Gravois/Laclede/Mt. Pleasant Parks</t>
  </si>
  <si>
    <t>Jackson Place Park</t>
  </si>
  <si>
    <t>Brinkley Park/Colonial Park/Columbus Park/Court Square</t>
  </si>
  <si>
    <t>Santa Fe Plaza</t>
  </si>
  <si>
    <t>Santa Fe</t>
  </si>
  <si>
    <t>Washington Square</t>
  </si>
  <si>
    <t>Union Square</t>
  </si>
  <si>
    <t>Tompkins Square Park</t>
  </si>
  <si>
    <t>Veteran's Park</t>
  </si>
  <si>
    <t>Public Garden</t>
  </si>
  <si>
    <t>Daniel Carter Beard Mall</t>
  </si>
  <si>
    <t>Wayanda Park</t>
  </si>
  <si>
    <t>Percent of City Population with Walkable Park Access</t>
  </si>
  <si>
    <t>1847</t>
  </si>
  <si>
    <t>Sutter Land Grants</t>
  </si>
  <si>
    <t>1849</t>
  </si>
  <si>
    <t>Rice Park</t>
  </si>
  <si>
    <t>Oakland Cemetery</t>
  </si>
  <si>
    <t>1850</t>
  </si>
  <si>
    <t>Orton</t>
  </si>
  <si>
    <t>Goodale Park</t>
  </si>
  <si>
    <t>1851</t>
  </si>
  <si>
    <t>Chapman</t>
  </si>
  <si>
    <t>1852</t>
  </si>
  <si>
    <t>Pioneer Park</t>
  </si>
  <si>
    <t>1853</t>
  </si>
  <si>
    <t>Artesian</t>
  </si>
  <si>
    <t>1854</t>
  </si>
  <si>
    <t>Washington</t>
  </si>
  <si>
    <t>1855</t>
  </si>
  <si>
    <t>East Fairmount Park</t>
  </si>
  <si>
    <t>New Tampa Community Park</t>
  </si>
  <si>
    <t>Bill Witt</t>
  </si>
  <si>
    <t>Oxon Run</t>
  </si>
  <si>
    <t>Rockefeller Park</t>
  </si>
  <si>
    <t>Gilbert Parks and Recreation</t>
  </si>
  <si>
    <t>Water Ranch at the Riparian Preserve</t>
  </si>
  <si>
    <t>Glencarlyn Park</t>
  </si>
  <si>
    <t>Lafayette Park/Zoo</t>
  </si>
  <si>
    <t>Viriginia Key Beach</t>
  </si>
  <si>
    <t>Centennial Park</t>
  </si>
  <si>
    <t>Louis Park</t>
  </si>
  <si>
    <t>Blackie Chesher</t>
  </si>
  <si>
    <t>Perris Hill Park</t>
  </si>
  <si>
    <t>Chula Vista Public Works Department - Parks Section</t>
  </si>
  <si>
    <t>Rohr</t>
  </si>
  <si>
    <t>Sports Village</t>
  </si>
  <si>
    <t>Idlewild Park</t>
  </si>
  <si>
    <t xml:space="preserve">These are the largest parks located within the limits of the 100 largest U.S. cities. Most are owned by the municipality, but some are owned by a state, a county, a regional agency, or the federal government. If a park extends beyond the boundary of the city, only the acreage within the city is noted here. </t>
  </si>
  <si>
    <t>Highland Park</t>
  </si>
  <si>
    <t>1889</t>
  </si>
  <si>
    <t>Latta Park</t>
  </si>
  <si>
    <t>1891</t>
  </si>
  <si>
    <t>Washington Park</t>
  </si>
  <si>
    <t>1892</t>
  </si>
  <si>
    <t>Birch Park</t>
  </si>
  <si>
    <t>1894</t>
  </si>
  <si>
    <t>1895</t>
  </si>
  <si>
    <t>Harrington</t>
  </si>
  <si>
    <t>1897</t>
  </si>
  <si>
    <t>Robinson Park</t>
  </si>
  <si>
    <t>1899</t>
  </si>
  <si>
    <t>Sam Houston Park</t>
  </si>
  <si>
    <t>Lafayette Park</t>
  </si>
  <si>
    <t>Watkins</t>
  </si>
  <si>
    <t>1901</t>
  </si>
  <si>
    <t>Stiles Circle</t>
  </si>
  <si>
    <t>Roeding Park</t>
  </si>
  <si>
    <t>1904</t>
  </si>
  <si>
    <t>Wingfield Park</t>
  </si>
  <si>
    <t>1905</t>
  </si>
  <si>
    <t>Plant Park</t>
  </si>
  <si>
    <t>Julia Davis Park</t>
  </si>
  <si>
    <t>1907</t>
  </si>
  <si>
    <t>Verde</t>
  </si>
  <si>
    <t>Beale Park</t>
  </si>
  <si>
    <t>1908</t>
  </si>
  <si>
    <t>Murphy Park</t>
  </si>
  <si>
    <t>1909</t>
  </si>
  <si>
    <t>Williams</t>
  </si>
  <si>
    <t>1910</t>
  </si>
  <si>
    <t>Owen</t>
  </si>
  <si>
    <t>Lummus Park</t>
  </si>
  <si>
    <t>1912</t>
  </si>
  <si>
    <t>Bold Face</t>
  </si>
  <si>
    <t>1917</t>
  </si>
  <si>
    <t>Pershing Square</t>
  </si>
  <si>
    <t>1866</t>
  </si>
  <si>
    <t>Cooper Park</t>
  </si>
  <si>
    <t>1867</t>
  </si>
  <si>
    <t xml:space="preserve">Mestizo Curtis Park </t>
  </si>
  <si>
    <t>1868</t>
  </si>
  <si>
    <t>Saint James Park</t>
  </si>
  <si>
    <t>DeFremery</t>
  </si>
  <si>
    <t>Pantoja Park</t>
  </si>
  <si>
    <t>1870</t>
  </si>
  <si>
    <t>Acacia Park</t>
  </si>
  <si>
    <t>1871</t>
  </si>
  <si>
    <t>Allegheny Commons</t>
  </si>
  <si>
    <t>Buena Vista Park</t>
  </si>
  <si>
    <t>The Ellipse</t>
  </si>
  <si>
    <t>Balboa Park</t>
  </si>
  <si>
    <t>DeFremery Park</t>
  </si>
  <si>
    <t>Farragut/Franklin Squares</t>
  </si>
  <si>
    <t>Prospect Park</t>
  </si>
  <si>
    <t>Brooklyn</t>
  </si>
  <si>
    <t>Acadia Park</t>
  </si>
  <si>
    <t>Lenk's Park</t>
  </si>
  <si>
    <t>Savage Park</t>
  </si>
  <si>
    <t>Emancipation Park</t>
  </si>
  <si>
    <t>Riverside Park</t>
  </si>
  <si>
    <t>Population Density</t>
  </si>
  <si>
    <t>Parkland by City and Agency</t>
  </si>
  <si>
    <t>Parkland as Percentage of City Area</t>
  </si>
  <si>
    <t>Walkable Park Access by City</t>
  </si>
  <si>
    <t xml:space="preserve">These are the oldest U.S. city parks within the 100 largest cities, ranked chronologically. In the case of parks which were enlarged later, the date refers to the year of initial creation or acquisition. In the case of parks whose names have changed, the modern name is given. </t>
  </si>
  <si>
    <t>Gateway National Recreation Area (part)</t>
  </si>
  <si>
    <t>Mission Trails Regional Park</t>
  </si>
  <si>
    <t>Louisville</t>
  </si>
  <si>
    <t>William B. Umstead State Park</t>
  </si>
  <si>
    <t>Eagle Creek Park</t>
  </si>
  <si>
    <t>Cavalier Wildlife Management Area</t>
  </si>
  <si>
    <t>Loblolly Mitigation Preserve</t>
  </si>
  <si>
    <t>Fairmount Park / Wissahickon Valley</t>
  </si>
  <si>
    <t>Pumpkin Hill Creek Preserve State Park</t>
  </si>
  <si>
    <t>Fort Worth Nature Center/Wildlife Refuge</t>
  </si>
  <si>
    <t>False Cape State Park and Natural Area Preserve</t>
  </si>
  <si>
    <r>
      <t xml:space="preserve">Designed areas </t>
    </r>
    <r>
      <rPr>
        <sz val="9"/>
        <rFont val="Bookman Old Style"/>
        <family val="1"/>
      </rPr>
      <t xml:space="preserve">are parklands that have been created, constructed, planted and managed primarily for human use. They include playgrounds, neighborhood parks, sports fields, plazas, boulevards, municipal golf courses, municipal cemeteries, and all areas served by roadways, parking lots and service buildings. </t>
    </r>
  </si>
  <si>
    <r>
      <t xml:space="preserve">Natural areas </t>
    </r>
    <r>
      <rPr>
        <sz val="9"/>
        <rFont val="Bookman Old Style"/>
        <family val="1"/>
      </rPr>
      <t>are either pristine or reclaimed lands that are open to the public and left largely undisturbed and managed for their ecological value (i.e., wetlands, forests, deserts). While they may have trails and occasional benches, they are not developed for any recreation activities beyond walking, running and cycling.</t>
    </r>
  </si>
  <si>
    <t>Madison Square Park/Reservoir Square/Bryant Park</t>
  </si>
  <si>
    <t>Fort Greene Park</t>
  </si>
  <si>
    <t>Sutter Land Grants Park</t>
  </si>
  <si>
    <t>Orton Park</t>
  </si>
  <si>
    <t>Grand Circus Park</t>
  </si>
  <si>
    <t>Union/Washington Squares</t>
  </si>
  <si>
    <t>Hamilton Park</t>
  </si>
  <si>
    <t>Chapman Square</t>
  </si>
  <si>
    <t>Union Park</t>
  </si>
  <si>
    <t>Artesian Park</t>
  </si>
  <si>
    <t>Queen Emma Park</t>
  </si>
  <si>
    <t>Druid Hill Park</t>
  </si>
  <si>
    <t>Old Fort Park</t>
  </si>
  <si>
    <t>Residents Within 1/2 Mile of a Park</t>
  </si>
  <si>
    <t>Residents Beyond 1/2 Mile of a Park</t>
  </si>
  <si>
    <t>Percent of Population With Walkable Park Access</t>
  </si>
  <si>
    <t>Washington, DC</t>
  </si>
  <si>
    <t>Charlotte</t>
  </si>
  <si>
    <t>Parkland as Percentage of Adjusted City Area</t>
  </si>
  <si>
    <t>J. Percy Priest Wildlife Management Area</t>
  </si>
  <si>
    <t>Walter E. Long Metropolitan Park</t>
  </si>
  <si>
    <t>Torrey Pines State Reserve</t>
  </si>
  <si>
    <t>Calero County Park</t>
  </si>
  <si>
    <t>Greenbelt Park</t>
  </si>
  <si>
    <t>Barton Creek Greenbelt</t>
  </si>
  <si>
    <t>Mission Bay Park</t>
  </si>
  <si>
    <t>For more information, or to download the printed publication, visit http://www.tpl.org/cityparkfacts.</t>
  </si>
  <si>
    <t>Definitions:</t>
  </si>
  <si>
    <r>
      <t>Daytime occupants</t>
    </r>
    <r>
      <rPr>
        <sz val="11"/>
        <rFont val="Bookman Old Style"/>
        <family val="1"/>
      </rPr>
      <t xml:space="preserve"> are people present in a city during normal business hours, including workers. This is in contrast to the resident population present during the evening and nighttime hours.   </t>
    </r>
  </si>
  <si>
    <t>Hemming Plaza</t>
  </si>
  <si>
    <t>1857</t>
  </si>
  <si>
    <t>Murphy Square</t>
  </si>
  <si>
    <t>San Jacinto Plaza</t>
  </si>
  <si>
    <t>1858</t>
  </si>
  <si>
    <t xml:space="preserve">Old Fort </t>
  </si>
  <si>
    <t>1863</t>
  </si>
  <si>
    <t>Black Mountain Park</t>
  </si>
  <si>
    <t>North Cheyenne Canyon Park</t>
  </si>
  <si>
    <t>Flushing Meadows/Corona Park</t>
  </si>
  <si>
    <t>Martin Luther King, Jr. Shoreline Park</t>
  </si>
  <si>
    <t>Lincoln Park</t>
  </si>
  <si>
    <t>Anacostia Park</t>
  </si>
  <si>
    <t>Cave Buttes Recreation Area I &amp; II</t>
  </si>
  <si>
    <t>Liberty State Park</t>
  </si>
  <si>
    <t>Three Creeks Parks</t>
  </si>
  <si>
    <t>Van Cortlandt Park</t>
  </si>
  <si>
    <t>Belle Isle</t>
  </si>
  <si>
    <t>1872</t>
  </si>
  <si>
    <t>Hanscom Park</t>
  </si>
  <si>
    <t>Hyde Park</t>
  </si>
  <si>
    <t>1873</t>
  </si>
  <si>
    <t>Garfield Park</t>
  </si>
  <si>
    <t>Pease</t>
  </si>
  <si>
    <t>1876</t>
  </si>
  <si>
    <t>1878</t>
  </si>
  <si>
    <t>1880</t>
  </si>
  <si>
    <t>Baxter Square</t>
  </si>
  <si>
    <t>Constitution</t>
  </si>
  <si>
    <t>Drips Park</t>
  </si>
  <si>
    <t>1882</t>
  </si>
  <si>
    <t>Marine Park</t>
  </si>
  <si>
    <t>1883</t>
  </si>
  <si>
    <t>White Park</t>
  </si>
  <si>
    <t>Denny Park</t>
  </si>
  <si>
    <t>1884</t>
  </si>
  <si>
    <t>Thomas Square</t>
  </si>
  <si>
    <t>1887</t>
  </si>
  <si>
    <t>Pullen Park</t>
  </si>
  <si>
    <r>
      <t xml:space="preserve">Park Acreage, Access, and Distribution Data Tables from </t>
    </r>
    <r>
      <rPr>
        <b/>
        <i/>
        <sz val="14"/>
        <color indexed="8"/>
        <rFont val="Bookman Old Style"/>
        <family val="1"/>
      </rPr>
      <t>2014 City Park Facts</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</si>
</sst>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
    <numFmt numFmtId="171" formatCode="#,##0.0"/>
    <numFmt numFmtId="172" formatCode="0.000"/>
    <numFmt numFmtId="173" formatCode="#,##0.000"/>
    <numFmt numFmtId="174" formatCode="0.0000"/>
    <numFmt numFmtId="175" formatCode="0.0000000000000000%"/>
    <numFmt numFmtId="176" formatCode="&quot;$&quot;#,##0"/>
    <numFmt numFmtId="177" formatCode="[$-409]dddd\,\ mmmm\ dd\,\ yyyy"/>
    <numFmt numFmtId="178" formatCode="[$-409]h:mm:ss\ AM/PM"/>
    <numFmt numFmtId="179" formatCode="0;[Red]0"/>
  </numFmts>
  <fonts count="88">
    <font>
      <sz val="10"/>
      <color indexed="8"/>
      <name val="Arial"/>
      <family val="0"/>
    </font>
    <font>
      <i/>
      <sz val="12"/>
      <color indexed="18"/>
      <name val="Times New Roman"/>
      <family val="0"/>
    </font>
    <font>
      <i/>
      <sz val="11"/>
      <color indexed="22"/>
      <name val="Times New Roman"/>
      <family val="0"/>
    </font>
    <font>
      <sz val="10"/>
      <color indexed="8"/>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20"/>
      <color indexed="18"/>
      <name val="Bookman Old Style"/>
      <family val="1"/>
    </font>
    <font>
      <sz val="8"/>
      <name val="Verdana"/>
      <family val="2"/>
    </font>
    <font>
      <b/>
      <sz val="20"/>
      <color indexed="18"/>
      <name val="Bookman Old Style"/>
      <family val="1"/>
    </font>
    <font>
      <b/>
      <i/>
      <sz val="11"/>
      <color indexed="18"/>
      <name val="Bookman Old Style"/>
      <family val="1"/>
    </font>
    <font>
      <b/>
      <sz val="11"/>
      <name val="Bookman Old Style"/>
      <family val="1"/>
    </font>
    <font>
      <b/>
      <sz val="10"/>
      <color indexed="8"/>
      <name val="Bookman Old Style"/>
      <family val="1"/>
    </font>
    <font>
      <i/>
      <sz val="11"/>
      <name val="Times New Roman"/>
      <family val="1"/>
    </font>
    <font>
      <b/>
      <sz val="11"/>
      <name val="Times New Roman"/>
      <family val="1"/>
    </font>
    <font>
      <sz val="10"/>
      <name val="Arial"/>
      <family val="2"/>
    </font>
    <font>
      <sz val="10"/>
      <name val="Bookman Old Style"/>
      <family val="1"/>
    </font>
    <font>
      <sz val="11"/>
      <color indexed="8"/>
      <name val="Book Antiqua"/>
      <family val="1"/>
    </font>
    <font>
      <u val="single"/>
      <sz val="10"/>
      <color indexed="61"/>
      <name val="Arial"/>
      <family val="2"/>
    </font>
    <font>
      <u val="single"/>
      <sz val="10"/>
      <color indexed="12"/>
      <name val="Arial"/>
      <family val="2"/>
    </font>
    <font>
      <i/>
      <sz val="18"/>
      <color indexed="18"/>
      <name val="Arial"/>
      <family val="2"/>
    </font>
    <font>
      <i/>
      <sz val="10"/>
      <color indexed="8"/>
      <name val="Arial"/>
      <family val="2"/>
    </font>
    <font>
      <i/>
      <sz val="10"/>
      <name val="Arial"/>
      <family val="2"/>
    </font>
    <font>
      <sz val="10"/>
      <color indexed="8"/>
      <name val="Book Antiqua"/>
      <family val="1"/>
    </font>
    <font>
      <i/>
      <sz val="10"/>
      <color indexed="8"/>
      <name val="Bookman Old Style"/>
      <family val="1"/>
    </font>
    <font>
      <i/>
      <sz val="10"/>
      <name val="Bookman Old Style"/>
      <family val="1"/>
    </font>
    <font>
      <b/>
      <sz val="10"/>
      <name val="Bookman Old Style"/>
      <family val="1"/>
    </font>
    <font>
      <b/>
      <i/>
      <sz val="10"/>
      <color indexed="8"/>
      <name val="Bookman Old Style"/>
      <family val="1"/>
    </font>
    <font>
      <b/>
      <sz val="10"/>
      <color indexed="8"/>
      <name val="Arial"/>
      <family val="2"/>
    </font>
    <font>
      <sz val="11"/>
      <color indexed="8"/>
      <name val="Bookman Old Style"/>
      <family val="1"/>
    </font>
    <font>
      <i/>
      <sz val="11"/>
      <color indexed="8"/>
      <name val="Bookman Old Style"/>
      <family val="1"/>
    </font>
    <font>
      <sz val="11"/>
      <name val="Bookman Old Style"/>
      <family val="1"/>
    </font>
    <font>
      <i/>
      <sz val="11"/>
      <color indexed="10"/>
      <name val="Bookman Old Style"/>
      <family val="1"/>
    </font>
    <font>
      <b/>
      <i/>
      <sz val="11"/>
      <name val="Bookman Old Style"/>
      <family val="1"/>
    </font>
    <font>
      <b/>
      <i/>
      <sz val="10"/>
      <color indexed="8"/>
      <name val="Arial"/>
      <family val="2"/>
    </font>
    <font>
      <i/>
      <sz val="20"/>
      <color indexed="18"/>
      <name val="Arial"/>
      <family val="2"/>
    </font>
    <font>
      <b/>
      <sz val="12"/>
      <color indexed="18"/>
      <name val="Times New Roman"/>
      <family val="1"/>
    </font>
    <font>
      <b/>
      <i/>
      <sz val="9"/>
      <name val="Bookman Old Style"/>
      <family val="1"/>
    </font>
    <font>
      <i/>
      <sz val="9"/>
      <name val="Bookman Old Style"/>
      <family val="1"/>
    </font>
    <font>
      <b/>
      <sz val="9"/>
      <name val="Bookman Old Style"/>
      <family val="1"/>
    </font>
    <font>
      <b/>
      <i/>
      <sz val="11"/>
      <color indexed="18"/>
      <name val="Times New Roman"/>
      <family val="1"/>
    </font>
    <font>
      <sz val="20"/>
      <color indexed="18"/>
      <name val="Times New Roman"/>
      <family val="1"/>
    </font>
    <font>
      <b/>
      <sz val="20"/>
      <color indexed="18"/>
      <name val="Times New Roman"/>
      <family val="1"/>
    </font>
    <font>
      <b/>
      <sz val="11"/>
      <color indexed="8"/>
      <name val="Times New Roman"/>
      <family val="1"/>
    </font>
    <font>
      <i/>
      <sz val="11"/>
      <color indexed="18"/>
      <name val="Times New Roman"/>
      <family val="1"/>
    </font>
    <font>
      <sz val="9"/>
      <color indexed="8"/>
      <name val="Bookman Old Style"/>
      <family val="1"/>
    </font>
    <font>
      <i/>
      <sz val="16"/>
      <color indexed="18"/>
      <name val="Times New Roman"/>
      <family val="1"/>
    </font>
    <font>
      <i/>
      <sz val="20"/>
      <name val="Arial"/>
      <family val="2"/>
    </font>
    <font>
      <sz val="10"/>
      <name val="Times New Roman"/>
      <family val="1"/>
    </font>
    <font>
      <i/>
      <sz val="10"/>
      <name val="Times New Roman"/>
      <family val="1"/>
    </font>
    <font>
      <sz val="11"/>
      <name val="Times New Roman"/>
      <family val="1"/>
    </font>
    <font>
      <sz val="12"/>
      <name val="Times New Roman"/>
      <family val="1"/>
    </font>
    <font>
      <sz val="8"/>
      <name val="Arial"/>
      <family val="2"/>
    </font>
    <font>
      <sz val="10"/>
      <color indexed="10"/>
      <name val="Arial"/>
      <family val="2"/>
    </font>
    <font>
      <sz val="9"/>
      <name val="Bookman Old Style"/>
      <family val="1"/>
    </font>
    <font>
      <b/>
      <sz val="9"/>
      <color indexed="8"/>
      <name val="Bookman Old Style"/>
      <family val="1"/>
    </font>
    <font>
      <sz val="10"/>
      <name val="Verdana"/>
      <family val="2"/>
    </font>
    <font>
      <b/>
      <sz val="20"/>
      <name val="Times New Roman"/>
      <family val="1"/>
    </font>
    <font>
      <b/>
      <sz val="18"/>
      <name val="Bookman Old Style"/>
      <family val="1"/>
    </font>
    <font>
      <sz val="18"/>
      <name val="Bookman Old Style"/>
      <family val="1"/>
    </font>
    <font>
      <b/>
      <sz val="14"/>
      <name val="Bookman Old Style"/>
      <family val="1"/>
    </font>
    <font>
      <sz val="10"/>
      <name val="Tahoma"/>
      <family val="2"/>
    </font>
    <font>
      <sz val="11"/>
      <name val="Arial"/>
      <family val="2"/>
    </font>
    <font>
      <sz val="10"/>
      <color indexed="10"/>
      <name val="Tahoma"/>
      <family val="2"/>
    </font>
    <font>
      <sz val="10"/>
      <color indexed="8"/>
      <name val="Tahoma"/>
      <family val="2"/>
    </font>
    <font>
      <sz val="10"/>
      <color indexed="8"/>
      <name val="Times New Roman"/>
      <family val="1"/>
    </font>
    <font>
      <sz val="12"/>
      <name val="Bookman Old Style"/>
      <family val="1"/>
    </font>
    <font>
      <i/>
      <sz val="24"/>
      <color indexed="18"/>
      <name val="Arial"/>
      <family val="2"/>
    </font>
    <font>
      <b/>
      <sz val="10"/>
      <name val="Times New Roman"/>
      <family val="1"/>
    </font>
    <font>
      <b/>
      <sz val="11"/>
      <color indexed="8"/>
      <name val="Bookman Old Style"/>
      <family val="1"/>
    </font>
    <font>
      <b/>
      <sz val="14"/>
      <color indexed="8"/>
      <name val="Bookman Old Style"/>
      <family val="1"/>
    </font>
    <font>
      <b/>
      <i/>
      <sz val="14"/>
      <color indexed="8"/>
      <name val="Bookman Old Style"/>
      <family val="1"/>
    </font>
    <font>
      <sz val="11"/>
      <color indexed="8"/>
      <name val="Arial"/>
      <family val="2"/>
    </font>
    <font>
      <u val="single"/>
      <sz val="11"/>
      <color indexed="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1"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9" fillId="0" borderId="0" applyNumberFormat="0" applyFill="0" applyBorder="0" applyAlignment="0" applyProtection="0"/>
    <xf numFmtId="0" fontId="32"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70" fillId="0" borderId="0">
      <alignment/>
      <protection/>
    </xf>
    <xf numFmtId="0" fontId="0" fillId="0" borderId="0">
      <alignment/>
      <protection/>
    </xf>
    <xf numFmtId="0" fontId="29" fillId="0" borderId="0">
      <alignment/>
      <protection/>
    </xf>
    <xf numFmtId="0" fontId="29" fillId="0" borderId="0">
      <alignment/>
      <protection/>
    </xf>
    <xf numFmtId="0" fontId="0" fillId="23" borderId="7" applyNumberFormat="0" applyFont="0" applyAlignment="0" applyProtection="0"/>
    <xf numFmtId="0" fontId="17" fillId="20" borderId="8" applyNumberFormat="0" applyAlignment="0" applyProtection="0"/>
    <xf numFmtId="9" fontId="3"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04">
    <xf numFmtId="0" fontId="0" fillId="0" borderId="0" xfId="0" applyAlignment="1">
      <alignment/>
    </xf>
    <xf numFmtId="0" fontId="21" fillId="0" borderId="0" xfId="0" applyFont="1" applyAlignment="1">
      <alignment/>
    </xf>
    <xf numFmtId="3" fontId="23" fillId="0" borderId="0" xfId="0" applyNumberFormat="1" applyFont="1" applyAlignment="1">
      <alignment/>
    </xf>
    <xf numFmtId="3" fontId="24" fillId="0" borderId="0" xfId="0" applyNumberFormat="1" applyFont="1" applyAlignment="1">
      <alignment horizontal="right"/>
    </xf>
    <xf numFmtId="3" fontId="3" fillId="0" borderId="0" xfId="0" applyNumberFormat="1" applyFont="1" applyAlignment="1">
      <alignment/>
    </xf>
    <xf numFmtId="0" fontId="3" fillId="0" borderId="0" xfId="0" applyFont="1" applyAlignment="1">
      <alignment/>
    </xf>
    <xf numFmtId="0" fontId="3" fillId="0" borderId="0" xfId="0" applyFont="1" applyFill="1" applyAlignment="1">
      <alignment horizontal="left"/>
    </xf>
    <xf numFmtId="0" fontId="3" fillId="0" borderId="0" xfId="0" applyFont="1" applyFill="1" applyAlignment="1">
      <alignment horizontal="left" wrapText="1"/>
    </xf>
    <xf numFmtId="0" fontId="25" fillId="0" borderId="10" xfId="0" applyFont="1" applyFill="1" applyBorder="1" applyAlignment="1">
      <alignment horizontal="left" wrapText="1"/>
    </xf>
    <xf numFmtId="3" fontId="25" fillId="0" borderId="10" xfId="0" applyNumberFormat="1" applyFont="1" applyBorder="1" applyAlignment="1">
      <alignment horizontal="center" wrapText="1"/>
    </xf>
    <xf numFmtId="3" fontId="25" fillId="0" borderId="10" xfId="0" applyNumberFormat="1" applyFont="1" applyFill="1" applyBorder="1" applyAlignment="1">
      <alignment horizontal="center" wrapText="1"/>
    </xf>
    <xf numFmtId="3" fontId="26" fillId="0" borderId="10" xfId="0" applyNumberFormat="1" applyFont="1" applyBorder="1" applyAlignment="1">
      <alignment/>
    </xf>
    <xf numFmtId="0" fontId="27" fillId="0" borderId="0" xfId="0" applyFont="1" applyFill="1" applyAlignment="1">
      <alignment horizontal="left"/>
    </xf>
    <xf numFmtId="3" fontId="3" fillId="0" borderId="0" xfId="0" applyNumberFormat="1" applyFont="1" applyFill="1" applyAlignment="1">
      <alignment horizontal="right"/>
    </xf>
    <xf numFmtId="3" fontId="28" fillId="0" borderId="0" xfId="0" applyNumberFormat="1" applyFont="1" applyAlignment="1">
      <alignment horizontal="center" wrapText="1"/>
    </xf>
    <xf numFmtId="0" fontId="29" fillId="0" borderId="0" xfId="0" applyFont="1" applyAlignment="1">
      <alignment/>
    </xf>
    <xf numFmtId="3" fontId="0" fillId="0" borderId="0" xfId="0" applyNumberFormat="1" applyAlignment="1">
      <alignment/>
    </xf>
    <xf numFmtId="0" fontId="0" fillId="0" borderId="0" xfId="0" applyFill="1" applyAlignment="1">
      <alignment/>
    </xf>
    <xf numFmtId="3" fontId="30" fillId="0" borderId="0" xfId="0" applyNumberFormat="1" applyFont="1" applyFill="1" applyAlignment="1">
      <alignment horizontal="right"/>
    </xf>
    <xf numFmtId="0" fontId="30" fillId="0" borderId="0" xfId="0" applyFont="1" applyFill="1" applyAlignment="1">
      <alignment horizontal="left"/>
    </xf>
    <xf numFmtId="3" fontId="0" fillId="0" borderId="0" xfId="0" applyNumberFormat="1" applyFont="1" applyFill="1" applyAlignment="1">
      <alignment/>
    </xf>
    <xf numFmtId="3" fontId="0" fillId="0" borderId="0" xfId="0" applyNumberFormat="1" applyFill="1" applyAlignment="1">
      <alignment/>
    </xf>
    <xf numFmtId="0" fontId="3" fillId="0" borderId="0" xfId="0" applyFont="1" applyFill="1" applyAlignment="1">
      <alignment/>
    </xf>
    <xf numFmtId="0" fontId="34" fillId="0" borderId="0" xfId="0" applyFont="1" applyFill="1" applyAlignment="1">
      <alignment horizontal="left"/>
    </xf>
    <xf numFmtId="3" fontId="35" fillId="0" borderId="0" xfId="0" applyNumberFormat="1" applyFont="1" applyBorder="1" applyAlignment="1">
      <alignment horizontal="right"/>
    </xf>
    <xf numFmtId="3" fontId="0" fillId="0" borderId="0" xfId="0" applyNumberFormat="1" applyFont="1" applyFill="1" applyAlignment="1">
      <alignment horizontal="right"/>
    </xf>
    <xf numFmtId="3" fontId="35" fillId="0" borderId="0" xfId="57" applyNumberFormat="1" applyFont="1" applyFill="1" applyBorder="1" applyAlignment="1">
      <alignment horizontal="right" wrapText="1"/>
      <protection/>
    </xf>
    <xf numFmtId="3" fontId="36" fillId="0" borderId="0" xfId="57" applyNumberFormat="1" applyFont="1" applyFill="1" applyBorder="1" applyAlignment="1">
      <alignment horizontal="right" wrapText="1"/>
      <protection/>
    </xf>
    <xf numFmtId="3" fontId="35" fillId="0" borderId="0" xfId="0" applyNumberFormat="1" applyFont="1" applyFill="1" applyBorder="1" applyAlignment="1">
      <alignment horizontal="right"/>
    </xf>
    <xf numFmtId="9" fontId="0" fillId="0" borderId="0" xfId="0" applyNumberFormat="1" applyFont="1" applyFill="1" applyAlignment="1">
      <alignment horizontal="right"/>
    </xf>
    <xf numFmtId="0" fontId="0" fillId="0" borderId="0" xfId="0" applyFont="1" applyAlignment="1">
      <alignment horizontal="right"/>
    </xf>
    <xf numFmtId="0" fontId="35" fillId="0" borderId="0" xfId="0" applyFont="1" applyAlignment="1">
      <alignment/>
    </xf>
    <xf numFmtId="0" fontId="26" fillId="0" borderId="10" xfId="0" applyFont="1" applyFill="1" applyBorder="1" applyAlignment="1">
      <alignment horizontal="center" wrapText="1"/>
    </xf>
    <xf numFmtId="3" fontId="38" fillId="0" borderId="10" xfId="0" applyNumberFormat="1" applyFont="1" applyFill="1" applyBorder="1" applyAlignment="1">
      <alignment horizontal="center" wrapText="1"/>
    </xf>
    <xf numFmtId="3" fontId="26" fillId="0" borderId="10" xfId="0" applyNumberFormat="1" applyFont="1" applyFill="1" applyBorder="1" applyAlignment="1">
      <alignment horizontal="center" wrapText="1"/>
    </xf>
    <xf numFmtId="3" fontId="39" fillId="0" borderId="10" xfId="57" applyNumberFormat="1" applyFont="1" applyFill="1" applyBorder="1" applyAlignment="1">
      <alignment horizontal="center" wrapText="1"/>
      <protection/>
    </xf>
    <xf numFmtId="3" fontId="38" fillId="0" borderId="10" xfId="0" applyNumberFormat="1" applyFont="1" applyBorder="1" applyAlignment="1">
      <alignment horizontal="center" wrapText="1"/>
    </xf>
    <xf numFmtId="9" fontId="40" fillId="0" borderId="10" xfId="57" applyNumberFormat="1" applyFont="1" applyFill="1" applyBorder="1" applyAlignment="1">
      <alignment horizontal="center" wrapText="1"/>
      <protection/>
    </xf>
    <xf numFmtId="0" fontId="26" fillId="0" borderId="10" xfId="0" applyFont="1" applyBorder="1" applyAlignment="1">
      <alignment horizontal="center" wrapText="1"/>
    </xf>
    <xf numFmtId="0" fontId="41" fillId="0" borderId="0" xfId="0" applyFont="1" applyAlignment="1">
      <alignment horizontal="center" wrapText="1"/>
    </xf>
    <xf numFmtId="0" fontId="42" fillId="0" borderId="0" xfId="0" applyFont="1" applyAlignment="1">
      <alignment horizontal="center" wrapText="1"/>
    </xf>
    <xf numFmtId="0" fontId="43" fillId="0" borderId="0" xfId="0" applyFont="1" applyFill="1" applyAlignment="1">
      <alignment horizontal="left"/>
    </xf>
    <xf numFmtId="3" fontId="44" fillId="0" borderId="0" xfId="0" applyNumberFormat="1" applyFont="1" applyFill="1" applyBorder="1" applyAlignment="1">
      <alignment horizontal="right"/>
    </xf>
    <xf numFmtId="171" fontId="43" fillId="0" borderId="0" xfId="0" applyNumberFormat="1" applyFont="1" applyFill="1" applyAlignment="1">
      <alignment horizontal="right"/>
    </xf>
    <xf numFmtId="0" fontId="38" fillId="0" borderId="0" xfId="0" applyFont="1" applyFill="1" applyBorder="1" applyAlignment="1">
      <alignment horizontal="right" wrapText="1"/>
    </xf>
    <xf numFmtId="9" fontId="45" fillId="0" borderId="0" xfId="57" applyNumberFormat="1" applyFont="1" applyFill="1" applyAlignment="1">
      <alignment horizontal="right"/>
      <protection/>
    </xf>
    <xf numFmtId="9" fontId="44" fillId="0" borderId="0" xfId="0" applyNumberFormat="1" applyFont="1" applyFill="1" applyAlignment="1">
      <alignment horizontal="right"/>
    </xf>
    <xf numFmtId="170" fontId="44" fillId="0" borderId="0" xfId="0" applyNumberFormat="1" applyFont="1" applyAlignment="1">
      <alignment horizontal="right"/>
    </xf>
    <xf numFmtId="0" fontId="31" fillId="0" borderId="0" xfId="0" applyFont="1" applyFill="1" applyAlignment="1">
      <alignment/>
    </xf>
    <xf numFmtId="0" fontId="31" fillId="0" borderId="0" xfId="0" applyFont="1" applyAlignment="1">
      <alignment/>
    </xf>
    <xf numFmtId="0" fontId="45" fillId="0" borderId="0" xfId="0" applyFont="1" applyFill="1" applyAlignment="1">
      <alignment horizontal="left"/>
    </xf>
    <xf numFmtId="3" fontId="44" fillId="0" borderId="0" xfId="0" applyNumberFormat="1" applyFont="1" applyFill="1" applyBorder="1" applyAlignment="1">
      <alignment horizontal="right" wrapText="1"/>
    </xf>
    <xf numFmtId="171" fontId="43" fillId="0" borderId="0" xfId="0" applyNumberFormat="1" applyFont="1" applyAlignment="1">
      <alignment horizontal="right"/>
    </xf>
    <xf numFmtId="9" fontId="44" fillId="0" borderId="0" xfId="0" applyNumberFormat="1" applyFont="1" applyAlignment="1">
      <alignment horizontal="right"/>
    </xf>
    <xf numFmtId="3" fontId="38" fillId="0" borderId="0" xfId="0" applyNumberFormat="1" applyFont="1" applyFill="1" applyBorder="1" applyAlignment="1">
      <alignment horizontal="right" wrapText="1"/>
    </xf>
    <xf numFmtId="170" fontId="46" fillId="0" borderId="0" xfId="0" applyNumberFormat="1" applyFont="1" applyAlignment="1">
      <alignment horizontal="right"/>
    </xf>
    <xf numFmtId="170" fontId="40" fillId="0" borderId="0" xfId="57" applyNumberFormat="1" applyFont="1" applyFill="1" applyAlignment="1">
      <alignment horizontal="right"/>
      <protection/>
    </xf>
    <xf numFmtId="3" fontId="47" fillId="0" borderId="0" xfId="0" applyNumberFormat="1" applyFont="1" applyFill="1" applyBorder="1" applyAlignment="1">
      <alignment horizontal="right"/>
    </xf>
    <xf numFmtId="171" fontId="25" fillId="0" borderId="0" xfId="0" applyNumberFormat="1" applyFont="1" applyFill="1" applyAlignment="1">
      <alignment horizontal="right"/>
    </xf>
    <xf numFmtId="9" fontId="25" fillId="0" borderId="0" xfId="57" applyNumberFormat="1" applyFont="1" applyFill="1" applyAlignment="1">
      <alignment horizontal="right"/>
      <protection/>
    </xf>
    <xf numFmtId="0" fontId="39" fillId="0" borderId="0" xfId="0" applyFont="1" applyAlignment="1">
      <alignment/>
    </xf>
    <xf numFmtId="3" fontId="48" fillId="0" borderId="0" xfId="0" applyNumberFormat="1" applyFont="1" applyBorder="1" applyAlignment="1">
      <alignment horizontal="right"/>
    </xf>
    <xf numFmtId="3" fontId="42" fillId="0" borderId="0" xfId="0" applyNumberFormat="1" applyFont="1" applyFill="1" applyAlignment="1">
      <alignment horizontal="right"/>
    </xf>
    <xf numFmtId="3" fontId="48" fillId="0" borderId="0" xfId="0" applyNumberFormat="1" applyFont="1" applyFill="1" applyBorder="1" applyAlignment="1">
      <alignment horizontal="right"/>
    </xf>
    <xf numFmtId="9" fontId="0" fillId="0" borderId="0" xfId="0" applyNumberFormat="1" applyFill="1" applyAlignment="1">
      <alignment horizontal="right"/>
    </xf>
    <xf numFmtId="0" fontId="0" fillId="0" borderId="0" xfId="0" applyAlignment="1">
      <alignment horizontal="right"/>
    </xf>
    <xf numFmtId="0" fontId="0" fillId="0" borderId="0" xfId="0" applyFont="1" applyFill="1" applyAlignment="1">
      <alignment/>
    </xf>
    <xf numFmtId="3" fontId="0" fillId="0" borderId="0" xfId="0" applyNumberFormat="1" applyFill="1" applyAlignment="1">
      <alignment horizontal="right"/>
    </xf>
    <xf numFmtId="0" fontId="49" fillId="0" borderId="0" xfId="0" applyFont="1" applyAlignment="1">
      <alignment/>
    </xf>
    <xf numFmtId="170" fontId="42" fillId="0" borderId="0" xfId="0" applyNumberFormat="1" applyFont="1" applyAlignment="1">
      <alignment/>
    </xf>
    <xf numFmtId="3" fontId="35" fillId="0" borderId="0" xfId="0" applyNumberFormat="1" applyFont="1" applyAlignment="1">
      <alignment/>
    </xf>
    <xf numFmtId="3" fontId="42" fillId="0" borderId="0" xfId="0" applyNumberFormat="1" applyFont="1" applyAlignment="1">
      <alignment/>
    </xf>
    <xf numFmtId="0" fontId="50" fillId="0" borderId="0" xfId="0" applyFont="1" applyAlignment="1">
      <alignment horizontal="left"/>
    </xf>
    <xf numFmtId="0" fontId="0" fillId="0" borderId="0" xfId="0" applyAlignment="1">
      <alignment/>
    </xf>
    <xf numFmtId="0" fontId="51" fillId="0" borderId="0" xfId="0" applyFont="1" applyFill="1" applyAlignment="1">
      <alignment horizontal="left" wrapText="1"/>
    </xf>
    <xf numFmtId="3" fontId="51" fillId="0" borderId="0" xfId="0" applyNumberFormat="1" applyFont="1" applyFill="1" applyAlignment="1">
      <alignment horizontal="left" wrapText="1"/>
    </xf>
    <xf numFmtId="170" fontId="51" fillId="0" borderId="0" xfId="0" applyNumberFormat="1" applyFont="1" applyFill="1" applyAlignment="1">
      <alignment horizontal="left" wrapText="1"/>
    </xf>
    <xf numFmtId="0" fontId="26" fillId="0" borderId="10" xfId="0" applyFont="1" applyFill="1" applyBorder="1" applyAlignment="1">
      <alignment horizontal="left"/>
    </xf>
    <xf numFmtId="3" fontId="26" fillId="0" borderId="10" xfId="0" applyNumberFormat="1" applyFont="1" applyFill="1" applyBorder="1" applyAlignment="1">
      <alignment horizontal="left" wrapText="1"/>
    </xf>
    <xf numFmtId="170" fontId="26" fillId="0" borderId="10" xfId="0" applyNumberFormat="1" applyFont="1" applyFill="1" applyBorder="1" applyAlignment="1">
      <alignment horizontal="left" wrapText="1"/>
    </xf>
    <xf numFmtId="3" fontId="26" fillId="0" borderId="0" xfId="0" applyNumberFormat="1" applyFont="1" applyFill="1" applyAlignment="1">
      <alignment horizontal="left" wrapText="1"/>
    </xf>
    <xf numFmtId="170" fontId="26" fillId="0" borderId="0" xfId="0" applyNumberFormat="1" applyFont="1" applyFill="1" applyAlignment="1">
      <alignment horizontal="left" wrapText="1"/>
    </xf>
    <xf numFmtId="170" fontId="3" fillId="0" borderId="0" xfId="0" applyNumberFormat="1" applyFont="1" applyFill="1" applyAlignment="1">
      <alignment horizontal="right"/>
    </xf>
    <xf numFmtId="3" fontId="26" fillId="0" borderId="0" xfId="0" applyNumberFormat="1" applyFont="1" applyFill="1" applyAlignment="1">
      <alignment horizontal="right"/>
    </xf>
    <xf numFmtId="9" fontId="0" fillId="0" borderId="0" xfId="0" applyNumberFormat="1" applyBorder="1" applyAlignment="1">
      <alignment/>
    </xf>
    <xf numFmtId="9" fontId="0" fillId="0" borderId="0" xfId="0" applyNumberFormat="1" applyFill="1" applyBorder="1" applyAlignment="1">
      <alignment/>
    </xf>
    <xf numFmtId="170" fontId="26" fillId="0" borderId="0" xfId="0" applyNumberFormat="1" applyFont="1" applyFill="1" applyAlignment="1">
      <alignment horizontal="right"/>
    </xf>
    <xf numFmtId="170" fontId="0" fillId="0" borderId="0" xfId="0" applyNumberFormat="1" applyAlignment="1">
      <alignment/>
    </xf>
    <xf numFmtId="0" fontId="42" fillId="0" borderId="0" xfId="0" applyFont="1" applyAlignment="1">
      <alignment/>
    </xf>
    <xf numFmtId="3" fontId="42" fillId="0" borderId="0" xfId="0" applyNumberFormat="1" applyFont="1" applyFill="1" applyAlignment="1">
      <alignment/>
    </xf>
    <xf numFmtId="0" fontId="0" fillId="0" borderId="0" xfId="0" applyBorder="1" applyAlignment="1">
      <alignment/>
    </xf>
    <xf numFmtId="3" fontId="55" fillId="0" borderId="0" xfId="0" applyNumberFormat="1" applyFont="1" applyAlignment="1">
      <alignment/>
    </xf>
    <xf numFmtId="169" fontId="56" fillId="0" borderId="0" xfId="0" applyNumberFormat="1" applyFont="1" applyAlignment="1">
      <alignment/>
    </xf>
    <xf numFmtId="169" fontId="42" fillId="0" borderId="0" xfId="0" applyNumberFormat="1" applyFont="1" applyAlignment="1">
      <alignment/>
    </xf>
    <xf numFmtId="0" fontId="52" fillId="0" borderId="0" xfId="0" applyFont="1" applyFill="1" applyAlignment="1">
      <alignment horizontal="left"/>
    </xf>
    <xf numFmtId="3" fontId="57" fillId="0" borderId="10" xfId="0" applyNumberFormat="1" applyFont="1" applyFill="1" applyBorder="1" applyAlignment="1">
      <alignment horizontal="left" wrapText="1"/>
    </xf>
    <xf numFmtId="3" fontId="57" fillId="0" borderId="10" xfId="0" applyNumberFormat="1" applyFont="1" applyFill="1" applyBorder="1" applyAlignment="1">
      <alignment horizontal="center" wrapText="1"/>
    </xf>
    <xf numFmtId="169" fontId="42" fillId="0" borderId="10" xfId="0" applyNumberFormat="1" applyFont="1" applyBorder="1" applyAlignment="1">
      <alignment/>
    </xf>
    <xf numFmtId="0" fontId="58" fillId="0" borderId="0" xfId="0" applyFont="1" applyFill="1" applyAlignment="1">
      <alignment horizontal="left"/>
    </xf>
    <xf numFmtId="169" fontId="0" fillId="0" borderId="0" xfId="0" applyNumberFormat="1" applyAlignment="1">
      <alignment/>
    </xf>
    <xf numFmtId="169" fontId="3" fillId="0" borderId="0" xfId="0" applyNumberFormat="1" applyFont="1" applyFill="1" applyAlignment="1">
      <alignment horizontal="right"/>
    </xf>
    <xf numFmtId="169" fontId="26" fillId="0" borderId="0" xfId="0" applyNumberFormat="1" applyFont="1" applyFill="1" applyAlignment="1">
      <alignment horizontal="right"/>
    </xf>
    <xf numFmtId="171" fontId="3" fillId="0" borderId="0" xfId="0" applyNumberFormat="1" applyFont="1" applyFill="1" applyAlignment="1">
      <alignment horizontal="right"/>
    </xf>
    <xf numFmtId="3" fontId="26" fillId="0" borderId="10" xfId="0" applyNumberFormat="1" applyFont="1" applyFill="1" applyBorder="1" applyAlignment="1">
      <alignment horizontal="left"/>
    </xf>
    <xf numFmtId="0" fontId="59" fillId="0" borderId="0" xfId="0" applyFont="1" applyFill="1" applyAlignment="1">
      <alignment horizontal="left"/>
    </xf>
    <xf numFmtId="3" fontId="3" fillId="0" borderId="0" xfId="0" applyNumberFormat="1" applyFont="1" applyAlignment="1">
      <alignment horizontal="right"/>
    </xf>
    <xf numFmtId="3" fontId="59" fillId="0" borderId="0" xfId="0" applyNumberFormat="1" applyFont="1" applyFill="1" applyAlignment="1">
      <alignment horizontal="right"/>
    </xf>
    <xf numFmtId="0" fontId="49" fillId="0" borderId="0" xfId="61" applyFont="1" applyFill="1" applyBorder="1" applyAlignment="1">
      <alignment horizontal="left"/>
      <protection/>
    </xf>
    <xf numFmtId="0" fontId="61" fillId="0" borderId="0" xfId="61" applyFont="1" applyBorder="1" applyAlignment="1">
      <alignment horizontal="center"/>
      <protection/>
    </xf>
    <xf numFmtId="0" fontId="29" fillId="0" borderId="0" xfId="61" applyFont="1" applyBorder="1" applyAlignment="1">
      <alignment horizontal="center"/>
      <protection/>
    </xf>
    <xf numFmtId="0" fontId="29" fillId="0" borderId="0" xfId="61" applyFont="1" applyBorder="1" applyAlignment="1">
      <alignment horizontal="left"/>
      <protection/>
    </xf>
    <xf numFmtId="0" fontId="62" fillId="0" borderId="0" xfId="61" applyFont="1" applyBorder="1" applyAlignment="1">
      <alignment horizontal="center"/>
      <protection/>
    </xf>
    <xf numFmtId="0" fontId="39" fillId="0" borderId="0" xfId="61" applyFont="1" applyBorder="1" applyAlignment="1">
      <alignment horizontal="center"/>
      <protection/>
    </xf>
    <xf numFmtId="0" fontId="63" fillId="0" borderId="0" xfId="61" applyFont="1" applyBorder="1" applyAlignment="1">
      <alignment horizontal="center"/>
      <protection/>
    </xf>
    <xf numFmtId="0" fontId="63" fillId="0" borderId="0" xfId="61" applyFont="1" applyBorder="1" applyAlignment="1">
      <alignment horizontal="left"/>
      <protection/>
    </xf>
    <xf numFmtId="0" fontId="30" fillId="0" borderId="0" xfId="61" applyFont="1" applyBorder="1" applyAlignment="1">
      <alignment horizontal="center"/>
      <protection/>
    </xf>
    <xf numFmtId="0" fontId="30" fillId="0" borderId="0" xfId="61" applyFont="1" applyBorder="1" applyAlignment="1">
      <alignment horizontal="left"/>
      <protection/>
    </xf>
    <xf numFmtId="0" fontId="62" fillId="0" borderId="0" xfId="61" applyFont="1" applyBorder="1" applyAlignment="1">
      <alignment horizontal="left"/>
      <protection/>
    </xf>
    <xf numFmtId="0" fontId="28" fillId="0" borderId="10" xfId="61" applyFont="1" applyFill="1" applyBorder="1" applyAlignment="1">
      <alignment horizontal="center"/>
      <protection/>
    </xf>
    <xf numFmtId="0" fontId="57" fillId="0" borderId="10" xfId="63" applyFont="1" applyFill="1" applyBorder="1" applyAlignment="1">
      <alignment horizontal="left"/>
      <protection/>
    </xf>
    <xf numFmtId="0" fontId="57" fillId="0" borderId="10" xfId="63" applyFont="1" applyFill="1" applyBorder="1" applyAlignment="1">
      <alignment horizontal="center"/>
      <protection/>
    </xf>
    <xf numFmtId="3" fontId="57" fillId="0" borderId="10" xfId="63" applyNumberFormat="1" applyFont="1" applyFill="1" applyBorder="1" applyAlignment="1">
      <alignment horizontal="center"/>
      <protection/>
    </xf>
    <xf numFmtId="0" fontId="64" fillId="0" borderId="0" xfId="61" applyFont="1" applyBorder="1" applyAlignment="1">
      <alignment horizontal="center"/>
      <protection/>
    </xf>
    <xf numFmtId="0" fontId="64" fillId="0" borderId="11" xfId="61" applyFont="1" applyBorder="1" applyAlignment="1">
      <alignment horizontal="center"/>
      <protection/>
    </xf>
    <xf numFmtId="0" fontId="30" fillId="0" borderId="0" xfId="61" applyFont="1" applyFill="1" applyBorder="1" applyAlignment="1">
      <alignment horizontal="center"/>
      <protection/>
    </xf>
    <xf numFmtId="0" fontId="3" fillId="0" borderId="0" xfId="63" applyFont="1" applyFill="1" applyBorder="1" applyAlignment="1">
      <alignment horizontal="left"/>
      <protection/>
    </xf>
    <xf numFmtId="0" fontId="3" fillId="0" borderId="0" xfId="63" applyFont="1" applyFill="1" applyBorder="1" applyAlignment="1">
      <alignment horizontal="center"/>
      <protection/>
    </xf>
    <xf numFmtId="3" fontId="3" fillId="0" borderId="0" xfId="63" applyNumberFormat="1" applyFont="1" applyFill="1" applyBorder="1" applyAlignment="1">
      <alignment horizontal="center"/>
      <protection/>
    </xf>
    <xf numFmtId="0" fontId="65" fillId="0" borderId="0" xfId="61" applyFont="1" applyBorder="1" applyAlignment="1">
      <alignment horizontal="center"/>
      <protection/>
    </xf>
    <xf numFmtId="0" fontId="3" fillId="0" borderId="0" xfId="63" applyFont="1" applyFill="1" applyBorder="1" applyAlignment="1">
      <alignment horizontal="left" wrapText="1"/>
      <protection/>
    </xf>
    <xf numFmtId="0" fontId="3" fillId="0" borderId="0" xfId="63" applyFont="1" applyFill="1" applyBorder="1" applyAlignment="1">
      <alignment horizontal="center" vertical="top"/>
      <protection/>
    </xf>
    <xf numFmtId="3" fontId="3" fillId="0" borderId="0" xfId="63" applyNumberFormat="1" applyFont="1" applyFill="1" applyBorder="1" applyAlignment="1">
      <alignment horizontal="center" vertical="top"/>
      <protection/>
    </xf>
    <xf numFmtId="0" fontId="3" fillId="0" borderId="0" xfId="63" applyFont="1" applyFill="1" applyBorder="1" applyAlignment="1">
      <alignment horizontal="left" vertical="top"/>
      <protection/>
    </xf>
    <xf numFmtId="0" fontId="62" fillId="0" borderId="0" xfId="61" applyFont="1" applyFill="1" applyBorder="1" applyAlignment="1">
      <alignment horizontal="center"/>
      <protection/>
    </xf>
    <xf numFmtId="3" fontId="0" fillId="0" borderId="0" xfId="0" applyNumberFormat="1" applyFont="1" applyAlignment="1">
      <alignment/>
    </xf>
    <xf numFmtId="3" fontId="42" fillId="0" borderId="0" xfId="0" applyNumberFormat="1" applyFont="1" applyBorder="1" applyAlignment="1">
      <alignment/>
    </xf>
    <xf numFmtId="3" fontId="35" fillId="0" borderId="0" xfId="0" applyNumberFormat="1" applyFont="1" applyAlignment="1">
      <alignment/>
    </xf>
    <xf numFmtId="3" fontId="0" fillId="0" borderId="0" xfId="0" applyNumberFormat="1" applyFont="1" applyAlignment="1">
      <alignment/>
    </xf>
    <xf numFmtId="3" fontId="42" fillId="0" borderId="0" xfId="0" applyNumberFormat="1" applyFont="1" applyBorder="1" applyAlignment="1">
      <alignment/>
    </xf>
    <xf numFmtId="3" fontId="35" fillId="0" borderId="0" xfId="0" applyNumberFormat="1" applyFont="1" applyBorder="1" applyAlignment="1">
      <alignment/>
    </xf>
    <xf numFmtId="3" fontId="0" fillId="0" borderId="0" xfId="0" applyNumberFormat="1" applyFont="1" applyBorder="1" applyAlignment="1">
      <alignment/>
    </xf>
    <xf numFmtId="3" fontId="41" fillId="0" borderId="10" xfId="0" applyNumberFormat="1" applyFont="1" applyFill="1" applyBorder="1" applyAlignment="1">
      <alignment horizontal="left" wrapText="1"/>
    </xf>
    <xf numFmtId="170" fontId="41" fillId="0" borderId="10" xfId="0" applyNumberFormat="1" applyFont="1" applyFill="1" applyBorder="1" applyAlignment="1">
      <alignment horizontal="left" wrapText="1"/>
    </xf>
    <xf numFmtId="3" fontId="38" fillId="0" borderId="0" xfId="0" applyNumberFormat="1" applyFont="1" applyFill="1" applyAlignment="1">
      <alignment horizontal="right"/>
    </xf>
    <xf numFmtId="170" fontId="38" fillId="0" borderId="0" xfId="0" applyNumberFormat="1" applyFont="1" applyFill="1" applyAlignment="1">
      <alignment horizontal="right"/>
    </xf>
    <xf numFmtId="0" fontId="67" fillId="0" borderId="0" xfId="0" applyFont="1" applyFill="1" applyAlignment="1">
      <alignment/>
    </xf>
    <xf numFmtId="0" fontId="67" fillId="0" borderId="0" xfId="0" applyFont="1" applyFill="1" applyAlignment="1">
      <alignment/>
    </xf>
    <xf numFmtId="9" fontId="42" fillId="0" borderId="0" xfId="0" applyNumberFormat="1" applyFont="1" applyBorder="1" applyAlignment="1">
      <alignment/>
    </xf>
    <xf numFmtId="3" fontId="48" fillId="0" borderId="0" xfId="0" applyNumberFormat="1" applyFont="1" applyAlignment="1">
      <alignment/>
    </xf>
    <xf numFmtId="1" fontId="0" fillId="0" borderId="0" xfId="0" applyNumberFormat="1" applyAlignment="1">
      <alignment/>
    </xf>
    <xf numFmtId="0" fontId="69" fillId="0" borderId="10" xfId="0" applyFont="1" applyFill="1" applyBorder="1" applyAlignment="1">
      <alignment horizontal="left"/>
    </xf>
    <xf numFmtId="1" fontId="69" fillId="0" borderId="10" xfId="0" applyNumberFormat="1" applyFont="1" applyFill="1" applyBorder="1" applyAlignment="1">
      <alignment horizontal="right"/>
    </xf>
    <xf numFmtId="1" fontId="59" fillId="0" borderId="0" xfId="0" applyNumberFormat="1" applyFont="1" applyFill="1" applyAlignment="1">
      <alignment horizontal="right"/>
    </xf>
    <xf numFmtId="0" fontId="59" fillId="0" borderId="0" xfId="0" applyFont="1" applyFill="1" applyBorder="1" applyAlignment="1">
      <alignment horizontal="left"/>
    </xf>
    <xf numFmtId="1" fontId="0" fillId="0" borderId="0" xfId="0" applyNumberFormat="1" applyBorder="1" applyAlignment="1">
      <alignment/>
    </xf>
    <xf numFmtId="0" fontId="26" fillId="0" borderId="10" xfId="0" applyFont="1" applyFill="1" applyBorder="1" applyAlignment="1">
      <alignment horizontal="left" wrapText="1"/>
    </xf>
    <xf numFmtId="0" fontId="3" fillId="0" borderId="0" xfId="0" applyFont="1" applyFill="1" applyAlignment="1">
      <alignment horizontal="right"/>
    </xf>
    <xf numFmtId="0" fontId="68" fillId="0" borderId="0" xfId="0" applyFont="1" applyFill="1" applyAlignment="1">
      <alignment horizontal="left"/>
    </xf>
    <xf numFmtId="3" fontId="42" fillId="0" borderId="0" xfId="0" applyNumberFormat="1" applyFont="1" applyAlignment="1">
      <alignment/>
    </xf>
    <xf numFmtId="3" fontId="41" fillId="0" borderId="0" xfId="0" applyNumberFormat="1" applyFont="1" applyFill="1" applyAlignment="1">
      <alignment horizontal="left" wrapText="1"/>
    </xf>
    <xf numFmtId="0" fontId="54" fillId="0" borderId="0" xfId="0" applyFont="1" applyFill="1" applyBorder="1" applyAlignment="1">
      <alignment horizontal="left"/>
    </xf>
    <xf numFmtId="0" fontId="30" fillId="0" borderId="0" xfId="65" applyFont="1" applyFill="1" applyAlignment="1">
      <alignment horizontal="center" vertical="center"/>
      <protection/>
    </xf>
    <xf numFmtId="0" fontId="70" fillId="0" borderId="0" xfId="62" applyFill="1">
      <alignment/>
      <protection/>
    </xf>
    <xf numFmtId="0" fontId="70" fillId="0" borderId="0" xfId="62" applyAlignment="1">
      <alignment horizontal="right"/>
      <protection/>
    </xf>
    <xf numFmtId="3" fontId="70" fillId="0" borderId="0" xfId="62" applyNumberFormat="1">
      <alignment/>
      <protection/>
    </xf>
    <xf numFmtId="0" fontId="70" fillId="0" borderId="0" xfId="62" applyNumberFormat="1" applyFill="1" applyBorder="1" applyAlignment="1">
      <alignment/>
      <protection/>
    </xf>
    <xf numFmtId="0" fontId="70" fillId="0" borderId="0" xfId="62" applyNumberFormat="1" applyFill="1" applyAlignment="1">
      <alignment/>
      <protection/>
    </xf>
    <xf numFmtId="0" fontId="71" fillId="0" borderId="0" xfId="62" applyFont="1">
      <alignment/>
      <protection/>
    </xf>
    <xf numFmtId="0" fontId="30" fillId="0" borderId="0" xfId="62" applyNumberFormat="1" applyFont="1" applyFill="1" applyAlignment="1">
      <alignment/>
      <protection/>
    </xf>
    <xf numFmtId="1" fontId="30" fillId="0" borderId="0" xfId="62" applyNumberFormat="1" applyFont="1" applyFill="1" applyBorder="1" applyAlignment="1">
      <alignment horizontal="center"/>
      <protection/>
    </xf>
    <xf numFmtId="0" fontId="30" fillId="0" borderId="0" xfId="62" applyNumberFormat="1" applyFont="1" applyFill="1" applyBorder="1" applyAlignment="1">
      <alignment/>
      <protection/>
    </xf>
    <xf numFmtId="3" fontId="45" fillId="0" borderId="0" xfId="57" applyNumberFormat="1" applyFont="1" applyBorder="1" applyAlignment="1">
      <alignment vertical="center"/>
      <protection/>
    </xf>
    <xf numFmtId="170" fontId="30" fillId="0" borderId="0" xfId="62" applyNumberFormat="1" applyFont="1" applyFill="1" applyBorder="1" applyAlignment="1">
      <alignment/>
      <protection/>
    </xf>
    <xf numFmtId="0" fontId="70" fillId="0" borderId="0" xfId="62" applyNumberFormat="1" applyFill="1" applyAlignment="1">
      <alignment horizontal="right"/>
      <protection/>
    </xf>
    <xf numFmtId="3" fontId="70" fillId="0" borderId="0" xfId="62" applyNumberFormat="1" applyFill="1" applyAlignment="1">
      <alignment/>
      <protection/>
    </xf>
    <xf numFmtId="0" fontId="49" fillId="0" borderId="0" xfId="64" applyFont="1" applyFill="1" applyBorder="1" applyAlignment="1">
      <alignment horizontal="left"/>
      <protection/>
    </xf>
    <xf numFmtId="0" fontId="29" fillId="0" borderId="0" xfId="64" applyFont="1" applyFill="1" applyBorder="1">
      <alignment/>
      <protection/>
    </xf>
    <xf numFmtId="0" fontId="72" fillId="0" borderId="0" xfId="64" applyFont="1" applyFill="1" applyBorder="1" applyAlignment="1">
      <alignment horizontal="left"/>
      <protection/>
    </xf>
    <xf numFmtId="0" fontId="30" fillId="0" borderId="0" xfId="64" applyFont="1" applyFill="1" applyAlignment="1">
      <alignment vertical="top" wrapText="1"/>
      <protection/>
    </xf>
    <xf numFmtId="0" fontId="30" fillId="0" borderId="0" xfId="64" applyFont="1" applyFill="1" applyAlignment="1">
      <alignment horizontal="left" vertical="top"/>
      <protection/>
    </xf>
    <xf numFmtId="0" fontId="30" fillId="0" borderId="0" xfId="64" applyFont="1" applyFill="1" applyAlignment="1">
      <alignment horizontal="left" vertical="top" wrapText="1"/>
      <protection/>
    </xf>
    <xf numFmtId="0" fontId="28" fillId="0" borderId="10" xfId="64" applyFont="1" applyFill="1" applyBorder="1" applyAlignment="1">
      <alignment horizontal="center"/>
      <protection/>
    </xf>
    <xf numFmtId="3" fontId="57" fillId="0" borderId="10" xfId="63" applyNumberFormat="1" applyFont="1" applyFill="1" applyBorder="1" applyAlignment="1">
      <alignment horizontal="center" wrapText="1"/>
      <protection/>
    </xf>
    <xf numFmtId="0" fontId="28" fillId="0" borderId="0" xfId="64" applyFont="1" applyFill="1" applyBorder="1">
      <alignment/>
      <protection/>
    </xf>
    <xf numFmtId="0" fontId="30" fillId="0" borderId="0" xfId="64" applyFont="1" applyFill="1" applyBorder="1" applyAlignment="1">
      <alignment horizontal="center"/>
      <protection/>
    </xf>
    <xf numFmtId="0" fontId="64" fillId="0" borderId="0" xfId="65" applyFont="1" applyFill="1" applyAlignment="1">
      <alignment vertical="center"/>
      <protection/>
    </xf>
    <xf numFmtId="1" fontId="30" fillId="0" borderId="0" xfId="64" applyNumberFormat="1" applyFont="1" applyFill="1" applyBorder="1">
      <alignment/>
      <protection/>
    </xf>
    <xf numFmtId="1" fontId="30" fillId="0" borderId="0" xfId="64" applyNumberFormat="1" applyFont="1" applyFill="1" applyBorder="1" applyAlignment="1">
      <alignment horizontal="left"/>
      <protection/>
    </xf>
    <xf numFmtId="1" fontId="30" fillId="0" borderId="0" xfId="64" applyNumberFormat="1" applyFont="1" applyFill="1" applyBorder="1" applyAlignment="1">
      <alignment horizontal="center"/>
      <protection/>
    </xf>
    <xf numFmtId="0" fontId="30" fillId="0" borderId="0" xfId="64" applyFont="1" applyFill="1" applyBorder="1">
      <alignment/>
      <protection/>
    </xf>
    <xf numFmtId="0" fontId="30" fillId="0" borderId="0" xfId="64" applyFont="1" applyFill="1" applyBorder="1" applyAlignment="1">
      <alignment horizontal="left"/>
      <protection/>
    </xf>
    <xf numFmtId="1" fontId="30" fillId="0" borderId="0" xfId="64" applyNumberFormat="1" applyFont="1" applyFill="1" applyBorder="1" applyAlignment="1">
      <alignment wrapText="1"/>
      <protection/>
    </xf>
    <xf numFmtId="0" fontId="30" fillId="0" borderId="0" xfId="64" applyFont="1" applyFill="1" applyBorder="1" applyAlignment="1">
      <alignment horizontal="left" vertical="top"/>
      <protection/>
    </xf>
    <xf numFmtId="1" fontId="30" fillId="0" borderId="0" xfId="64" applyNumberFormat="1" applyFont="1" applyFill="1" applyBorder="1" applyAlignment="1">
      <alignment horizontal="center" vertical="top"/>
      <protection/>
    </xf>
    <xf numFmtId="0" fontId="62" fillId="0" borderId="0" xfId="64" applyFont="1" applyFill="1" applyBorder="1" applyAlignment="1">
      <alignment horizontal="center"/>
      <protection/>
    </xf>
    <xf numFmtId="0" fontId="62" fillId="0" borderId="0" xfId="64" applyFont="1" applyFill="1" applyBorder="1" applyAlignment="1">
      <alignment horizontal="left"/>
      <protection/>
    </xf>
    <xf numFmtId="0" fontId="29" fillId="0" borderId="0" xfId="64" applyFont="1" applyFill="1" applyBorder="1" applyAlignment="1">
      <alignment horizontal="left"/>
      <protection/>
    </xf>
    <xf numFmtId="0" fontId="49" fillId="0" borderId="0" xfId="65" applyFont="1" applyFill="1" applyBorder="1" applyAlignment="1">
      <alignment horizontal="left"/>
      <protection/>
    </xf>
    <xf numFmtId="0" fontId="73" fillId="0" borderId="0" xfId="65" applyFont="1" applyFill="1" applyAlignment="1">
      <alignment/>
      <protection/>
    </xf>
    <xf numFmtId="0" fontId="74" fillId="0" borderId="0" xfId="65" applyFont="1" applyFill="1" applyBorder="1" applyAlignment="1">
      <alignment vertical="center"/>
      <protection/>
    </xf>
    <xf numFmtId="0" fontId="74" fillId="0" borderId="0" xfId="65" applyFont="1" applyFill="1" applyBorder="1" applyAlignment="1">
      <alignment horizontal="left" vertical="center"/>
      <protection/>
    </xf>
    <xf numFmtId="0" fontId="75" fillId="0" borderId="0" xfId="65" applyFont="1" applyFill="1" applyAlignment="1">
      <alignment vertical="center"/>
      <protection/>
    </xf>
    <xf numFmtId="0" fontId="30" fillId="0" borderId="0" xfId="65" applyFont="1" applyFill="1" applyAlignment="1">
      <alignment vertical="center"/>
      <protection/>
    </xf>
    <xf numFmtId="3" fontId="75" fillId="0" borderId="0" xfId="65" applyNumberFormat="1" applyFont="1" applyFill="1" applyAlignment="1">
      <alignment vertical="center"/>
      <protection/>
    </xf>
    <xf numFmtId="0" fontId="57" fillId="0" borderId="10" xfId="63" applyFont="1" applyFill="1" applyBorder="1" applyAlignment="1">
      <alignment horizontal="center" wrapText="1"/>
      <protection/>
    </xf>
    <xf numFmtId="0" fontId="57" fillId="0" borderId="10" xfId="63" applyFont="1" applyFill="1" applyBorder="1" applyAlignment="1">
      <alignment/>
      <protection/>
    </xf>
    <xf numFmtId="0" fontId="3" fillId="0" borderId="0" xfId="63" applyFont="1" applyFill="1" applyBorder="1" applyAlignment="1">
      <alignment horizontal="left" vertical="center"/>
      <protection/>
    </xf>
    <xf numFmtId="0" fontId="3" fillId="0" borderId="0" xfId="63" applyFont="1" applyFill="1" applyBorder="1" applyAlignment="1">
      <alignment vertical="center"/>
      <protection/>
    </xf>
    <xf numFmtId="3" fontId="3" fillId="0" borderId="0" xfId="63" applyNumberFormat="1" applyFont="1" applyFill="1" applyBorder="1" applyAlignment="1">
      <alignment horizontal="right" vertical="center"/>
      <protection/>
    </xf>
    <xf numFmtId="0" fontId="75" fillId="0" borderId="0" xfId="65" applyFont="1" applyFill="1" applyBorder="1" applyAlignment="1">
      <alignment vertical="center"/>
      <protection/>
    </xf>
    <xf numFmtId="49" fontId="76" fillId="0" borderId="0" xfId="65" applyNumberFormat="1" applyFont="1" applyFill="1" applyBorder="1" applyAlignment="1">
      <alignment horizontal="left"/>
      <protection/>
    </xf>
    <xf numFmtId="0" fontId="77" fillId="0" borderId="0" xfId="65" applyFont="1" applyFill="1" applyAlignment="1">
      <alignment vertical="center"/>
      <protection/>
    </xf>
    <xf numFmtId="0" fontId="3" fillId="0" borderId="0" xfId="63" applyFont="1" applyFill="1" applyBorder="1" applyAlignment="1">
      <alignment/>
      <protection/>
    </xf>
    <xf numFmtId="0" fontId="30" fillId="0" borderId="0" xfId="63" applyFont="1" applyFill="1" applyBorder="1" applyAlignment="1">
      <alignment horizontal="left" vertical="center"/>
      <protection/>
    </xf>
    <xf numFmtId="0" fontId="30" fillId="0" borderId="0" xfId="63" applyFont="1" applyFill="1" applyBorder="1" applyAlignment="1">
      <alignment vertical="center"/>
      <protection/>
    </xf>
    <xf numFmtId="3" fontId="30" fillId="0" borderId="0" xfId="63" applyNumberFormat="1" applyFont="1" applyFill="1" applyBorder="1" applyAlignment="1">
      <alignment horizontal="right" vertical="center"/>
      <protection/>
    </xf>
    <xf numFmtId="0" fontId="77" fillId="0" borderId="0" xfId="65" applyFont="1" applyFill="1" applyBorder="1" applyAlignment="1">
      <alignment vertical="center"/>
      <protection/>
    </xf>
    <xf numFmtId="0" fontId="30" fillId="0" borderId="0" xfId="65" applyFont="1" applyFill="1" applyAlignment="1">
      <alignment horizontal="right" vertical="center"/>
      <protection/>
    </xf>
    <xf numFmtId="0" fontId="3" fillId="0" borderId="0" xfId="63" applyFont="1" applyFill="1" applyBorder="1" applyAlignment="1">
      <alignment horizontal="left" vertical="top" wrapText="1"/>
      <protection/>
    </xf>
    <xf numFmtId="0" fontId="3" fillId="0" borderId="0" xfId="63" applyFont="1" applyFill="1" applyBorder="1" applyAlignment="1">
      <alignment vertical="top"/>
      <protection/>
    </xf>
    <xf numFmtId="3" fontId="3" fillId="0" borderId="0" xfId="63" applyNumberFormat="1" applyFont="1" applyFill="1" applyBorder="1" applyAlignment="1">
      <alignment horizontal="right" vertical="top"/>
      <protection/>
    </xf>
    <xf numFmtId="0" fontId="3" fillId="0" borderId="0" xfId="63" applyFont="1" applyFill="1" applyBorder="1" applyAlignment="1">
      <alignment horizontal="left" vertical="center" wrapText="1"/>
      <protection/>
    </xf>
    <xf numFmtId="0" fontId="30" fillId="0" borderId="0" xfId="65" applyFont="1" applyFill="1" applyAlignment="1">
      <alignment horizontal="center" vertical="top"/>
      <protection/>
    </xf>
    <xf numFmtId="0" fontId="78" fillId="0" borderId="0" xfId="63" applyFont="1" applyFill="1" applyBorder="1" applyAlignment="1">
      <alignment horizontal="left" vertical="center"/>
      <protection/>
    </xf>
    <xf numFmtId="0" fontId="78" fillId="0" borderId="0" xfId="63" applyFont="1" applyFill="1" applyBorder="1" applyAlignment="1">
      <alignment vertical="center"/>
      <protection/>
    </xf>
    <xf numFmtId="3" fontId="78" fillId="0" borderId="0" xfId="63" applyNumberFormat="1" applyFont="1" applyFill="1" applyBorder="1" applyAlignment="1">
      <alignment horizontal="right" vertical="center"/>
      <protection/>
    </xf>
    <xf numFmtId="3" fontId="75" fillId="0" borderId="0" xfId="65" applyNumberFormat="1" applyFont="1" applyFill="1" applyBorder="1" applyAlignment="1">
      <alignment vertical="center"/>
      <protection/>
    </xf>
    <xf numFmtId="0" fontId="4" fillId="0" borderId="0" xfId="0" applyFont="1" applyFill="1" applyAlignment="1">
      <alignment/>
    </xf>
    <xf numFmtId="0" fontId="79" fillId="0" borderId="0" xfId="0" applyFont="1" applyFill="1" applyAlignment="1">
      <alignment horizontal="left"/>
    </xf>
    <xf numFmtId="0" fontId="3" fillId="0" borderId="0" xfId="0" applyFont="1" applyFill="1" applyAlignment="1">
      <alignment horizontal="left"/>
    </xf>
    <xf numFmtId="3" fontId="0" fillId="0" borderId="0" xfId="0" applyNumberFormat="1" applyAlignment="1">
      <alignment horizontal="center"/>
    </xf>
    <xf numFmtId="3" fontId="79" fillId="0" borderId="0" xfId="0" applyNumberFormat="1" applyFont="1" applyFill="1" applyAlignment="1">
      <alignment horizontal="center"/>
    </xf>
    <xf numFmtId="0" fontId="60" fillId="0" borderId="0" xfId="59" applyFont="1" applyFill="1" applyAlignment="1">
      <alignment horizontal="left"/>
      <protection/>
    </xf>
    <xf numFmtId="0" fontId="0" fillId="0" borderId="0" xfId="59">
      <alignment/>
      <protection/>
    </xf>
    <xf numFmtId="3" fontId="0" fillId="0" borderId="0" xfId="59" applyNumberFormat="1">
      <alignment/>
      <protection/>
    </xf>
    <xf numFmtId="0" fontId="26" fillId="0" borderId="10" xfId="59" applyFont="1" applyFill="1" applyBorder="1" applyAlignment="1">
      <alignment horizontal="left"/>
      <protection/>
    </xf>
    <xf numFmtId="0" fontId="3" fillId="0" borderId="0" xfId="59" applyFont="1" applyFill="1" applyAlignment="1">
      <alignment horizontal="left"/>
      <protection/>
    </xf>
    <xf numFmtId="3" fontId="3" fillId="0" borderId="0" xfId="59" applyNumberFormat="1" applyFont="1" applyFill="1" applyAlignment="1">
      <alignment horizontal="left"/>
      <protection/>
    </xf>
    <xf numFmtId="3" fontId="3" fillId="0" borderId="0" xfId="0" applyNumberFormat="1" applyFont="1" applyFill="1" applyAlignment="1">
      <alignment horizontal="center"/>
    </xf>
    <xf numFmtId="0" fontId="86" fillId="0" borderId="0" xfId="0" applyFont="1" applyAlignment="1">
      <alignment/>
    </xf>
    <xf numFmtId="0" fontId="80" fillId="0" borderId="0" xfId="0" applyFont="1" applyFill="1" applyAlignment="1">
      <alignment horizontal="left"/>
    </xf>
    <xf numFmtId="3" fontId="30" fillId="0" borderId="0" xfId="0" applyNumberFormat="1" applyFont="1" applyAlignment="1">
      <alignment/>
    </xf>
    <xf numFmtId="3" fontId="45" fillId="0" borderId="0" xfId="0" applyNumberFormat="1" applyFont="1" applyAlignment="1">
      <alignment horizontal="right"/>
    </xf>
    <xf numFmtId="0" fontId="30" fillId="0" borderId="0" xfId="0" applyFont="1" applyAlignment="1">
      <alignment/>
    </xf>
    <xf numFmtId="0" fontId="80" fillId="0" borderId="0" xfId="62" applyFont="1">
      <alignment/>
      <protection/>
    </xf>
    <xf numFmtId="0" fontId="40" fillId="0" borderId="10" xfId="62" applyFont="1" applyBorder="1">
      <alignment/>
      <protection/>
    </xf>
    <xf numFmtId="0" fontId="40" fillId="0" borderId="10" xfId="62" applyFont="1" applyBorder="1" applyAlignment="1">
      <alignment wrapText="1"/>
      <protection/>
    </xf>
    <xf numFmtId="3" fontId="40" fillId="0" borderId="10" xfId="62" applyNumberFormat="1" applyFont="1" applyBorder="1" applyAlignment="1">
      <alignment horizontal="center" wrapText="1" shrinkToFit="1"/>
      <protection/>
    </xf>
    <xf numFmtId="0" fontId="40" fillId="0" borderId="10" xfId="62" applyFont="1" applyBorder="1" applyAlignment="1">
      <alignment horizontal="center" wrapText="1"/>
      <protection/>
    </xf>
    <xf numFmtId="0" fontId="65" fillId="0" borderId="0" xfId="0" applyFont="1" applyFill="1" applyAlignment="1">
      <alignment horizontal="left"/>
    </xf>
    <xf numFmtId="0" fontId="53" fillId="0" borderId="0" xfId="0" applyFont="1" applyFill="1" applyAlignment="1">
      <alignment horizontal="left"/>
    </xf>
    <xf numFmtId="0" fontId="69" fillId="0" borderId="10" xfId="0" applyFont="1" applyFill="1" applyBorder="1" applyAlignment="1">
      <alignment horizontal="center" wrapText="1"/>
    </xf>
    <xf numFmtId="1" fontId="69" fillId="0" borderId="10" xfId="0" applyNumberFormat="1" applyFont="1" applyFill="1" applyBorder="1" applyAlignment="1">
      <alignment horizontal="center" wrapText="1"/>
    </xf>
    <xf numFmtId="3" fontId="26" fillId="0" borderId="10" xfId="59" applyNumberFormat="1" applyFont="1" applyFill="1" applyBorder="1" applyAlignment="1">
      <alignment horizontal="left" wrapText="1"/>
      <protection/>
    </xf>
    <xf numFmtId="0" fontId="81" fillId="0" borderId="0" xfId="61" applyFont="1" applyFill="1" applyBorder="1" applyAlignment="1">
      <alignment horizontal="left"/>
      <protection/>
    </xf>
    <xf numFmtId="0" fontId="3" fillId="0" borderId="0" xfId="63" applyFont="1" applyFill="1" applyBorder="1" applyAlignment="1">
      <alignment horizontal="left"/>
      <protection/>
    </xf>
    <xf numFmtId="0" fontId="3" fillId="0" borderId="0" xfId="63" applyFont="1" applyFill="1" applyBorder="1" applyAlignment="1">
      <alignment horizontal="center"/>
      <protection/>
    </xf>
    <xf numFmtId="3" fontId="3" fillId="0" borderId="0" xfId="63" applyNumberFormat="1" applyFont="1" applyFill="1" applyBorder="1" applyAlignment="1">
      <alignment/>
      <protection/>
    </xf>
    <xf numFmtId="0" fontId="82" fillId="0" borderId="0" xfId="0" applyFont="1" applyBorder="1" applyAlignment="1">
      <alignment horizontal="center"/>
    </xf>
    <xf numFmtId="0" fontId="62" fillId="0" borderId="0" xfId="0" applyFont="1" applyBorder="1" applyAlignment="1">
      <alignment horizontal="center"/>
    </xf>
    <xf numFmtId="0" fontId="30" fillId="0" borderId="0" xfId="0" applyFont="1" applyBorder="1" applyAlignment="1">
      <alignment horizontal="center"/>
    </xf>
    <xf numFmtId="0" fontId="40" fillId="0" borderId="0" xfId="0" applyFont="1" applyFill="1" applyBorder="1" applyAlignment="1">
      <alignment horizontal="left"/>
    </xf>
    <xf numFmtId="0" fontId="62" fillId="0" borderId="0" xfId="0" applyFont="1" applyFill="1" applyBorder="1" applyAlignment="1">
      <alignment horizontal="center"/>
    </xf>
    <xf numFmtId="0" fontId="30" fillId="0" borderId="0" xfId="0" applyFont="1" applyBorder="1" applyAlignment="1">
      <alignment horizontal="left"/>
    </xf>
    <xf numFmtId="0" fontId="30" fillId="0" borderId="0" xfId="0" applyFont="1" applyBorder="1" applyAlignment="1">
      <alignment/>
    </xf>
    <xf numFmtId="0" fontId="42" fillId="0" borderId="0" xfId="60" applyFont="1">
      <alignment/>
      <protection/>
    </xf>
    <xf numFmtId="3" fontId="3" fillId="0" borderId="0" xfId="60" applyNumberFormat="1" applyFont="1" applyFill="1" applyAlignment="1">
      <alignment horizontal="right" vertical="center"/>
      <protection/>
    </xf>
    <xf numFmtId="4" fontId="3" fillId="0" borderId="0" xfId="60" applyNumberFormat="1" applyFont="1" applyFill="1" applyAlignment="1">
      <alignment horizontal="right" vertical="center"/>
      <protection/>
    </xf>
    <xf numFmtId="0" fontId="3" fillId="0" borderId="0" xfId="60" applyFont="1" applyFill="1" applyAlignment="1">
      <alignment horizontal="left" vertical="center"/>
      <protection/>
    </xf>
    <xf numFmtId="2" fontId="3" fillId="0" borderId="0" xfId="60" applyNumberFormat="1" applyFont="1" applyFill="1" applyAlignment="1">
      <alignment horizontal="right" vertical="center"/>
      <protection/>
    </xf>
    <xf numFmtId="49" fontId="0" fillId="0" borderId="0" xfId="60" applyNumberFormat="1" applyAlignment="1">
      <alignment horizontal="center" wrapText="1"/>
      <protection/>
    </xf>
    <xf numFmtId="0" fontId="26" fillId="0" borderId="0" xfId="60" applyFont="1" applyFill="1" applyAlignment="1">
      <alignment horizontal="left"/>
      <protection/>
    </xf>
    <xf numFmtId="2" fontId="30" fillId="0" borderId="0" xfId="60" applyNumberFormat="1" applyFont="1" applyFill="1" applyAlignment="1">
      <alignment horizontal="right" vertical="center"/>
      <protection/>
    </xf>
    <xf numFmtId="0" fontId="0" fillId="0" borderId="0" xfId="60" applyAlignment="1">
      <alignment/>
      <protection/>
    </xf>
    <xf numFmtId="169" fontId="0" fillId="0" borderId="0" xfId="60" applyNumberFormat="1" applyAlignment="1">
      <alignment vertical="center"/>
      <protection/>
    </xf>
    <xf numFmtId="0" fontId="0" fillId="0" borderId="0" xfId="60" applyAlignment="1">
      <alignment vertical="center"/>
      <protection/>
    </xf>
    <xf numFmtId="0" fontId="26" fillId="0" borderId="0" xfId="60" applyFont="1" applyAlignment="1">
      <alignment vertical="center"/>
      <protection/>
    </xf>
    <xf numFmtId="174" fontId="0" fillId="0" borderId="0" xfId="60" applyNumberFormat="1" applyAlignment="1">
      <alignment vertical="center"/>
      <protection/>
    </xf>
    <xf numFmtId="0" fontId="0" fillId="0" borderId="0" xfId="60">
      <alignment/>
      <protection/>
    </xf>
    <xf numFmtId="169" fontId="42" fillId="0" borderId="0" xfId="60" applyNumberFormat="1" applyFont="1" applyAlignment="1">
      <alignment vertical="center"/>
      <protection/>
    </xf>
    <xf numFmtId="0" fontId="26" fillId="0" borderId="0" xfId="60" applyFont="1" applyFill="1" applyAlignment="1">
      <alignment horizontal="left" vertical="center"/>
      <protection/>
    </xf>
    <xf numFmtId="3" fontId="26" fillId="0" borderId="0" xfId="60" applyNumberFormat="1" applyFont="1" applyFill="1" applyAlignment="1">
      <alignment horizontal="right" vertical="center"/>
      <protection/>
    </xf>
    <xf numFmtId="4" fontId="26" fillId="0" borderId="0" xfId="60" applyNumberFormat="1" applyFont="1" applyFill="1" applyAlignment="1">
      <alignment horizontal="right" vertical="center"/>
      <protection/>
    </xf>
    <xf numFmtId="2" fontId="26" fillId="0" borderId="0" xfId="60" applyNumberFormat="1" applyFont="1" applyFill="1" applyAlignment="1">
      <alignment horizontal="right" vertical="center"/>
      <protection/>
    </xf>
    <xf numFmtId="0" fontId="42" fillId="0" borderId="0" xfId="60" applyFont="1" applyAlignment="1">
      <alignment vertical="center"/>
      <protection/>
    </xf>
    <xf numFmtId="49" fontId="26" fillId="0" borderId="0" xfId="60" applyNumberFormat="1" applyFont="1" applyFill="1" applyAlignment="1">
      <alignment horizontal="center" wrapText="1"/>
      <protection/>
    </xf>
    <xf numFmtId="49" fontId="40" fillId="0" borderId="0" xfId="60" applyNumberFormat="1" applyFont="1" applyFill="1" applyAlignment="1">
      <alignment horizontal="center" wrapText="1"/>
      <protection/>
    </xf>
    <xf numFmtId="0" fontId="83" fillId="0" borderId="0" xfId="0" applyFont="1" applyAlignment="1">
      <alignment/>
    </xf>
    <xf numFmtId="0" fontId="83" fillId="0" borderId="0" xfId="0" applyFont="1" applyFill="1" applyAlignment="1">
      <alignment horizontal="left"/>
    </xf>
    <xf numFmtId="0" fontId="43" fillId="0" borderId="0" xfId="0" applyFont="1" applyAlignment="1">
      <alignment vertical="top"/>
    </xf>
    <xf numFmtId="0" fontId="84" fillId="0" borderId="0" xfId="0" applyFont="1" applyAlignment="1">
      <alignment/>
    </xf>
    <xf numFmtId="0" fontId="83" fillId="0" borderId="0" xfId="0" applyFont="1" applyFill="1" applyAlignment="1">
      <alignment horizontal="left"/>
    </xf>
    <xf numFmtId="0" fontId="25" fillId="0" borderId="0" xfId="0" applyFont="1" applyFill="1" applyAlignment="1">
      <alignment horizontal="left" wrapText="1"/>
    </xf>
    <xf numFmtId="0" fontId="25" fillId="0" borderId="0" xfId="0" applyFont="1" applyAlignment="1">
      <alignment horizontal="left" wrapText="1"/>
    </xf>
    <xf numFmtId="0" fontId="87" fillId="0" borderId="0" xfId="53" applyFont="1" applyAlignment="1" applyProtection="1">
      <alignment/>
      <protection/>
    </xf>
    <xf numFmtId="0" fontId="87" fillId="0" borderId="0" xfId="53" applyFont="1" applyFill="1" applyAlignment="1" applyProtection="1">
      <alignment/>
      <protection/>
    </xf>
    <xf numFmtId="0" fontId="30" fillId="0" borderId="0" xfId="0" applyFont="1" applyAlignment="1">
      <alignment horizontal="left" wrapText="1"/>
    </xf>
    <xf numFmtId="0" fontId="30" fillId="0" borderId="0" xfId="61" applyFont="1" applyAlignment="1">
      <alignment horizontal="left" wrapText="1"/>
      <protection/>
    </xf>
    <xf numFmtId="0" fontId="53" fillId="0" borderId="0" xfId="0" applyFont="1" applyFill="1" applyAlignment="1">
      <alignment horizontal="left" wrapText="1"/>
    </xf>
    <xf numFmtId="0" fontId="51" fillId="0" borderId="0" xfId="0" applyFont="1" applyFill="1" applyAlignment="1">
      <alignment horizontal="left" wrapText="1"/>
    </xf>
    <xf numFmtId="0" fontId="0" fillId="0" borderId="0" xfId="0" applyFont="1" applyFill="1" applyBorder="1" applyAlignment="1">
      <alignment horizontal="center" wrapText="1"/>
    </xf>
    <xf numFmtId="0" fontId="30" fillId="0" borderId="0" xfId="0" applyFont="1" applyFill="1" applyAlignment="1">
      <alignment horizontal="left" vertical="top" wrapText="1"/>
    </xf>
    <xf numFmtId="0" fontId="37" fillId="0" borderId="0" xfId="0" applyFont="1" applyFill="1" applyAlignment="1">
      <alignment horizontal="left" wrapText="1"/>
    </xf>
    <xf numFmtId="0" fontId="68" fillId="0" borderId="0" xfId="0" applyFont="1" applyFill="1" applyAlignment="1">
      <alignment horizontal="left"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_100 largest city parks.xls" xfId="61"/>
    <cellStyle name="Normal_Percent of City Population with Walkable Park Access.xlsx" xfId="62"/>
    <cellStyle name="Normal_Sheet1" xfId="63"/>
    <cellStyle name="Normal_Table 13 - 50 Oldest City Parks.xls" xfId="64"/>
    <cellStyle name="Normal_Table 14 - 50 Most Visited City Parks.xls" xfId="65"/>
    <cellStyle name="Note"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0"/>
  <sheetViews>
    <sheetView zoomScalePageLayoutView="0" workbookViewId="0" topLeftCell="A1">
      <selection activeCell="B6" sqref="B6:F6"/>
    </sheetView>
  </sheetViews>
  <sheetFormatPr defaultColWidth="11.421875" defaultRowHeight="12.75"/>
  <cols>
    <col min="1" max="1" width="2.421875" style="0" customWidth="1"/>
    <col min="2" max="9" width="11.421875" style="0" customWidth="1"/>
    <col min="10" max="10" width="14.57421875" style="0" customWidth="1"/>
  </cols>
  <sheetData>
    <row r="1" spans="1:11" ht="18">
      <c r="A1" s="290" t="s">
        <v>1521</v>
      </c>
      <c r="B1" s="290"/>
      <c r="C1" s="290"/>
      <c r="D1" s="290"/>
      <c r="E1" s="290"/>
      <c r="F1" s="290"/>
      <c r="G1" s="290"/>
      <c r="H1" s="290"/>
      <c r="I1" s="290"/>
      <c r="J1" s="290"/>
      <c r="K1" s="290"/>
    </row>
    <row r="2" ht="15">
      <c r="A2" s="287"/>
    </row>
    <row r="3" spans="1:8" ht="18">
      <c r="A3" s="290" t="s">
        <v>1018</v>
      </c>
      <c r="B3" s="290"/>
      <c r="C3" s="290"/>
      <c r="D3" s="290"/>
      <c r="E3" s="290"/>
      <c r="F3" s="290"/>
      <c r="G3" s="290"/>
      <c r="H3" s="290"/>
    </row>
    <row r="4" ht="15">
      <c r="B4" s="227"/>
    </row>
    <row r="5" spans="1:6" ht="14.25">
      <c r="A5" s="239"/>
      <c r="B5" s="295" t="s">
        <v>72</v>
      </c>
      <c r="C5" s="295"/>
      <c r="D5" s="295"/>
      <c r="E5" s="295"/>
      <c r="F5" s="295"/>
    </row>
    <row r="6" spans="1:6" ht="14.25">
      <c r="A6" s="239"/>
      <c r="B6" s="294" t="s">
        <v>316</v>
      </c>
      <c r="C6" s="294"/>
      <c r="D6" s="294"/>
      <c r="E6" s="294"/>
      <c r="F6" s="294"/>
    </row>
    <row r="7" spans="1:6" ht="14.25">
      <c r="A7" s="239"/>
      <c r="B7" s="295" t="s">
        <v>303</v>
      </c>
      <c r="C7" s="295"/>
      <c r="D7" s="295"/>
      <c r="E7" s="295"/>
      <c r="F7" s="295"/>
    </row>
    <row r="8" spans="1:6" ht="14.25">
      <c r="A8" s="239"/>
      <c r="B8" s="295" t="s">
        <v>267</v>
      </c>
      <c r="C8" s="295"/>
      <c r="D8" s="295"/>
      <c r="E8" s="295"/>
      <c r="F8" s="295"/>
    </row>
    <row r="9" spans="1:6" ht="14.25">
      <c r="A9" s="239"/>
      <c r="B9" s="295" t="s">
        <v>302</v>
      </c>
      <c r="C9" s="295"/>
      <c r="D9" s="295"/>
      <c r="E9" s="295"/>
      <c r="F9" s="295"/>
    </row>
    <row r="10" spans="1:6" ht="14.25">
      <c r="A10" s="239"/>
      <c r="B10" s="294" t="s">
        <v>1194</v>
      </c>
      <c r="C10" s="294"/>
      <c r="D10" s="294"/>
      <c r="E10" s="294"/>
      <c r="F10" s="294"/>
    </row>
    <row r="11" spans="1:6" ht="14.25">
      <c r="A11" s="239"/>
      <c r="B11" s="294" t="s">
        <v>340</v>
      </c>
      <c r="C11" s="294"/>
      <c r="D11" s="294"/>
      <c r="E11" s="294"/>
      <c r="F11" s="294"/>
    </row>
    <row r="12" spans="1:6" ht="14.25">
      <c r="A12" s="239"/>
      <c r="B12" s="294" t="s">
        <v>353</v>
      </c>
      <c r="C12" s="294"/>
      <c r="D12" s="294"/>
      <c r="E12" s="294"/>
      <c r="F12" s="294"/>
    </row>
    <row r="13" spans="1:6" ht="14.25">
      <c r="A13" s="239"/>
      <c r="B13" s="294" t="s">
        <v>1437</v>
      </c>
      <c r="C13" s="294"/>
      <c r="D13" s="294"/>
      <c r="E13" s="294"/>
      <c r="F13" s="294"/>
    </row>
    <row r="14" spans="1:6" ht="14.25">
      <c r="A14" s="239"/>
      <c r="B14" s="294" t="s">
        <v>1436</v>
      </c>
      <c r="C14" s="294"/>
      <c r="D14" s="294"/>
      <c r="E14" s="294"/>
      <c r="F14" s="294"/>
    </row>
    <row r="15" spans="1:6" ht="14.25">
      <c r="A15" s="239"/>
      <c r="B15" s="295" t="s">
        <v>266</v>
      </c>
      <c r="C15" s="295"/>
      <c r="D15" s="295"/>
      <c r="E15" s="295"/>
      <c r="F15" s="295"/>
    </row>
    <row r="16" spans="1:6" ht="14.25">
      <c r="A16" s="239"/>
      <c r="B16" s="294" t="s">
        <v>857</v>
      </c>
      <c r="C16" s="294"/>
      <c r="D16" s="294"/>
      <c r="E16" s="294"/>
      <c r="F16" s="294"/>
    </row>
    <row r="17" spans="1:6" ht="14.25">
      <c r="A17" s="239"/>
      <c r="B17" s="294" t="s">
        <v>1019</v>
      </c>
      <c r="C17" s="294"/>
      <c r="D17" s="294"/>
      <c r="E17" s="294"/>
      <c r="F17" s="294"/>
    </row>
    <row r="18" spans="1:6" ht="14.25">
      <c r="A18" s="239"/>
      <c r="B18" s="295" t="s">
        <v>1435</v>
      </c>
      <c r="C18" s="295"/>
      <c r="D18" s="295"/>
      <c r="E18" s="295"/>
      <c r="F18" s="295"/>
    </row>
    <row r="19" spans="1:6" ht="14.25">
      <c r="A19" s="239"/>
      <c r="B19" s="294" t="s">
        <v>1438</v>
      </c>
      <c r="C19" s="294"/>
      <c r="D19" s="294"/>
      <c r="E19" s="294"/>
      <c r="F19" s="294"/>
    </row>
    <row r="20" spans="1:2" ht="14.25">
      <c r="A20" s="239"/>
      <c r="B20" s="239"/>
    </row>
    <row r="21" spans="1:2" ht="15">
      <c r="A21" s="288" t="s">
        <v>1480</v>
      </c>
      <c r="B21" s="239"/>
    </row>
    <row r="22" spans="1:9" ht="15">
      <c r="A22" s="291" t="s">
        <v>161</v>
      </c>
      <c r="B22" s="291"/>
      <c r="C22" s="291"/>
      <c r="D22" s="291"/>
      <c r="E22" s="291"/>
      <c r="F22" s="291"/>
      <c r="G22" s="291"/>
      <c r="H22" s="291"/>
      <c r="I22" s="291"/>
    </row>
    <row r="23" spans="1:9" ht="62.25" customHeight="1">
      <c r="A23" s="292" t="s">
        <v>1</v>
      </c>
      <c r="B23" s="292"/>
      <c r="C23" s="292"/>
      <c r="D23" s="292"/>
      <c r="E23" s="292"/>
      <c r="F23" s="292"/>
      <c r="G23" s="292"/>
      <c r="H23" s="292"/>
      <c r="I23" s="292"/>
    </row>
    <row r="24" spans="1:9" ht="65.25" customHeight="1">
      <c r="A24" s="292" t="s">
        <v>0</v>
      </c>
      <c r="B24" s="292"/>
      <c r="C24" s="292"/>
      <c r="D24" s="292"/>
      <c r="E24" s="292"/>
      <c r="F24" s="292"/>
      <c r="G24" s="292"/>
      <c r="H24" s="292"/>
      <c r="I24" s="292"/>
    </row>
    <row r="25" spans="1:9" ht="33" customHeight="1">
      <c r="A25" s="292" t="s">
        <v>75</v>
      </c>
      <c r="B25" s="292"/>
      <c r="C25" s="292"/>
      <c r="D25" s="292"/>
      <c r="E25" s="292"/>
      <c r="F25" s="292"/>
      <c r="G25" s="292"/>
      <c r="H25" s="292"/>
      <c r="I25" s="292"/>
    </row>
    <row r="26" spans="1:9" ht="48.75" customHeight="1">
      <c r="A26" s="293" t="s">
        <v>95</v>
      </c>
      <c r="B26" s="293"/>
      <c r="C26" s="293"/>
      <c r="D26" s="293"/>
      <c r="E26" s="293"/>
      <c r="F26" s="293"/>
      <c r="G26" s="293"/>
      <c r="H26" s="293"/>
      <c r="I26" s="293"/>
    </row>
    <row r="27" spans="1:9" ht="46.5" customHeight="1">
      <c r="A27" s="293" t="s">
        <v>1481</v>
      </c>
      <c r="B27" s="293"/>
      <c r="C27" s="293"/>
      <c r="D27" s="293"/>
      <c r="E27" s="293"/>
      <c r="F27" s="293"/>
      <c r="G27" s="293"/>
      <c r="H27" s="293"/>
      <c r="I27" s="293"/>
    </row>
    <row r="28" spans="1:2" ht="14.25">
      <c r="A28" s="239"/>
      <c r="B28" s="239"/>
    </row>
    <row r="29" spans="1:10" ht="15">
      <c r="A29" s="289" t="s">
        <v>1314</v>
      </c>
      <c r="B29" s="289"/>
      <c r="C29" s="289"/>
      <c r="D29" s="289"/>
      <c r="E29" s="289"/>
      <c r="F29" s="289"/>
      <c r="G29" s="289"/>
      <c r="H29" s="289"/>
      <c r="I29" s="289"/>
      <c r="J29" s="289"/>
    </row>
    <row r="30" spans="1:10" ht="15">
      <c r="A30" s="289" t="s">
        <v>1479</v>
      </c>
      <c r="B30" s="289"/>
      <c r="C30" s="289"/>
      <c r="D30" s="289"/>
      <c r="E30" s="289"/>
      <c r="F30" s="289"/>
      <c r="G30" s="289"/>
      <c r="H30" s="289"/>
      <c r="I30" s="289"/>
      <c r="J30" s="289"/>
    </row>
  </sheetData>
  <sheetProtection/>
  <mergeCells count="25">
    <mergeCell ref="A26:I26"/>
    <mergeCell ref="A3:H3"/>
    <mergeCell ref="B5:F5"/>
    <mergeCell ref="B6:F6"/>
    <mergeCell ref="B7:F7"/>
    <mergeCell ref="B16:F16"/>
    <mergeCell ref="B17:F17"/>
    <mergeCell ref="B18:F18"/>
    <mergeCell ref="B19:F19"/>
    <mergeCell ref="B8:F8"/>
    <mergeCell ref="B9:F9"/>
    <mergeCell ref="B10:F10"/>
    <mergeCell ref="B11:F11"/>
    <mergeCell ref="B12:F12"/>
    <mergeCell ref="B13:F13"/>
    <mergeCell ref="A29:J29"/>
    <mergeCell ref="A30:J30"/>
    <mergeCell ref="A1:K1"/>
    <mergeCell ref="A22:I22"/>
    <mergeCell ref="A23:I23"/>
    <mergeCell ref="A24:I24"/>
    <mergeCell ref="A25:I25"/>
    <mergeCell ref="A27:I27"/>
    <mergeCell ref="B14:F14"/>
    <mergeCell ref="B15:F15"/>
  </mergeCells>
  <hyperlinks>
    <hyperlink ref="B6" location="'Largest Municipal Park by City'!A1" display="Largest Municipal Park by City"/>
    <hyperlink ref="B11" location="'New Parkland'!A1" display="New Acres Acquired by Agency "/>
    <hyperlink ref="B12" location="'Park Units'!A1" display="Park Units per 10,000 Residents by City--use ParkScore numbers for those cities"/>
    <hyperlink ref="B13" location="'Parks as % City Area'!A1" display="Parkland as Percentage of City Area"/>
    <hyperlink ref="B14" location="'Parkland by Agency'!A1" display="Parkland by City and Agency"/>
    <hyperlink ref="B16" location="'Parkland per Daytime Occupant'!A1" display="Parkland per 1,000 Daytime Occupants by City"/>
    <hyperlink ref="B17" location="'Parkland per Resident'!A1" display="Parkland per 1,000 Residents by City"/>
    <hyperlink ref="B19" location="'Walkable Park Access'!A1" display="Walkable Park Access by City"/>
    <hyperlink ref="B10" location="'Natural and Designed Parkland'!A1" display="Natural and Designed Parkland by City"/>
    <hyperlink ref="B5" location="'Largest 100 City Parks'!A1" display="Largest 100 City Parks in the U.S."/>
    <hyperlink ref="B15" location="'External Acres'!A1" display="Parkland Outside City Limits by Major City Agency"/>
    <hyperlink ref="B8" location="'50 Most Visited Parks'!A1" display="50 Most Visited City Parks"/>
    <hyperlink ref="B7" location="'Most Visited Park by Agency'!A1" display="Most Visited City Park by Major City Agency"/>
    <hyperlink ref="B9" location="'Oldest%20City%20Parks'!A1" display="80 Oldest City Parks"/>
    <hyperlink ref="B18" location="'Population Density'!A1" display="Population Density"/>
    <hyperlink ref="B5:F5" location="'150 Largest City Parks'!A1" display="150 Largest City Parks in the U.S."/>
    <hyperlink ref="B6:F6" location="'Largest Park by Agency'!A1" display="Largest Municipal Park by City"/>
  </hyperlinks>
  <printOptions/>
  <pageMargins left="0.75" right="0.75" top="1" bottom="1" header="0.5" footer="0.5"/>
  <pageSetup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118"/>
  <sheetViews>
    <sheetView zoomScaleSheetLayoutView="112" zoomScalePageLayoutView="0" workbookViewId="0" topLeftCell="A1">
      <selection activeCell="O5" sqref="O5"/>
    </sheetView>
  </sheetViews>
  <sheetFormatPr defaultColWidth="8.8515625" defaultRowHeight="12.75"/>
  <cols>
    <col min="1" max="1" width="36.8515625" style="0" customWidth="1"/>
    <col min="2" max="2" width="16.8515625" style="70" hidden="1" customWidth="1"/>
    <col min="3" max="3" width="14.140625" style="16" hidden="1" customWidth="1"/>
    <col min="4" max="4" width="11.8515625" style="16" customWidth="1"/>
    <col min="5" max="5" width="13.8515625" style="87" customWidth="1"/>
    <col min="6" max="6" width="13.28125" style="70" customWidth="1"/>
    <col min="7" max="7" width="12.8515625" style="71" customWidth="1"/>
  </cols>
  <sheetData>
    <row r="1" spans="1:5" ht="25.5">
      <c r="A1" s="68" t="s">
        <v>1471</v>
      </c>
      <c r="E1" s="69"/>
    </row>
    <row r="2" spans="1:5" ht="15.75">
      <c r="A2" s="72">
        <v>2013</v>
      </c>
      <c r="E2" s="69"/>
    </row>
    <row r="3" spans="1:7" s="73" customFormat="1" ht="13.5" customHeight="1">
      <c r="A3" s="157" t="s">
        <v>300</v>
      </c>
      <c r="B3" s="157"/>
      <c r="C3" s="157"/>
      <c r="D3" s="157"/>
      <c r="E3" s="157"/>
      <c r="F3" s="137"/>
      <c r="G3" s="158"/>
    </row>
    <row r="4" spans="1:7" s="73" customFormat="1" ht="13.5" customHeight="1">
      <c r="A4" s="250" t="s">
        <v>301</v>
      </c>
      <c r="B4" s="157"/>
      <c r="C4" s="157"/>
      <c r="D4" s="157"/>
      <c r="E4" s="157"/>
      <c r="F4" s="137"/>
      <c r="G4" s="158"/>
    </row>
    <row r="5" spans="1:7" ht="48.75" customHeight="1">
      <c r="A5" s="77" t="s">
        <v>342</v>
      </c>
      <c r="B5" s="141" t="s">
        <v>1195</v>
      </c>
      <c r="C5" s="141" t="s">
        <v>1196</v>
      </c>
      <c r="D5" s="78" t="s">
        <v>1266</v>
      </c>
      <c r="E5" s="78" t="s">
        <v>1190</v>
      </c>
      <c r="F5" s="79" t="s">
        <v>1080</v>
      </c>
      <c r="G5" s="78"/>
    </row>
    <row r="6" spans="1:7" ht="15" customHeight="1">
      <c r="A6" s="160" t="s">
        <v>1081</v>
      </c>
      <c r="B6" s="159"/>
      <c r="C6" s="159"/>
      <c r="D6" s="80"/>
      <c r="E6" s="80"/>
      <c r="F6" s="81"/>
      <c r="G6" s="80"/>
    </row>
    <row r="7" spans="1:7" ht="15" customHeight="1">
      <c r="A7" s="6" t="s">
        <v>520</v>
      </c>
      <c r="B7" s="143">
        <v>39071</v>
      </c>
      <c r="C7" s="143">
        <v>632323</v>
      </c>
      <c r="D7" s="13">
        <v>38955</v>
      </c>
      <c r="E7" s="13">
        <v>8513</v>
      </c>
      <c r="F7" s="82">
        <f aca="true" t="shared" si="0" ref="F7:F24">E7/D7</f>
        <v>0.2185342061352843</v>
      </c>
      <c r="G7" s="83"/>
    </row>
    <row r="8" spans="1:7" ht="13.5" customHeight="1">
      <c r="A8" s="6" t="s">
        <v>657</v>
      </c>
      <c r="B8" s="143">
        <v>193692</v>
      </c>
      <c r="C8" s="143">
        <v>8336697</v>
      </c>
      <c r="D8" s="13">
        <v>187946</v>
      </c>
      <c r="E8" s="13">
        <v>38606</v>
      </c>
      <c r="F8" s="82">
        <f t="shared" si="0"/>
        <v>0.2054100645930214</v>
      </c>
      <c r="G8" s="83"/>
    </row>
    <row r="9" spans="1:7" ht="15" customHeight="1">
      <c r="A9" s="6" t="s">
        <v>923</v>
      </c>
      <c r="B9" s="143">
        <v>29999</v>
      </c>
      <c r="C9" s="143">
        <v>825863</v>
      </c>
      <c r="D9" s="13">
        <v>29980</v>
      </c>
      <c r="E9" s="13">
        <v>5685</v>
      </c>
      <c r="F9" s="82">
        <f t="shared" si="0"/>
        <v>0.18962641761174115</v>
      </c>
      <c r="G9" s="83"/>
    </row>
    <row r="10" spans="1:7" ht="15" customHeight="1">
      <c r="A10" s="6" t="s">
        <v>1062</v>
      </c>
      <c r="B10" s="143">
        <v>35703</v>
      </c>
      <c r="C10" s="143">
        <v>400740</v>
      </c>
      <c r="D10" s="13">
        <v>33181</v>
      </c>
      <c r="E10" s="13">
        <v>6063</v>
      </c>
      <c r="F10" s="82">
        <f t="shared" si="0"/>
        <v>0.1827250534944697</v>
      </c>
      <c r="G10" s="83"/>
    </row>
    <row r="11" spans="1:7" ht="15" customHeight="1">
      <c r="A11" s="6" t="s">
        <v>789</v>
      </c>
      <c r="B11" s="143">
        <v>9468</v>
      </c>
      <c r="C11" s="143">
        <v>254441</v>
      </c>
      <c r="D11" s="13">
        <v>9261</v>
      </c>
      <c r="E11" s="13">
        <v>1660</v>
      </c>
      <c r="F11" s="82">
        <f t="shared" si="0"/>
        <v>0.17924630169528127</v>
      </c>
      <c r="G11" s="83"/>
    </row>
    <row r="12" spans="1:7" ht="15" customHeight="1">
      <c r="A12" s="6" t="s">
        <v>715</v>
      </c>
      <c r="B12" s="143">
        <v>30897</v>
      </c>
      <c r="C12" s="143">
        <v>636479</v>
      </c>
      <c r="D12" s="13">
        <v>29175</v>
      </c>
      <c r="E12" s="13">
        <v>4916</v>
      </c>
      <c r="F12" s="82">
        <f t="shared" si="0"/>
        <v>0.16850042844901456</v>
      </c>
      <c r="G12" s="83"/>
    </row>
    <row r="13" spans="1:7" ht="15" customHeight="1">
      <c r="A13" s="6" t="s">
        <v>645</v>
      </c>
      <c r="B13" s="143">
        <v>34543</v>
      </c>
      <c r="C13" s="143">
        <v>392880</v>
      </c>
      <c r="D13" s="13">
        <v>33958</v>
      </c>
      <c r="E13" s="13">
        <v>5055</v>
      </c>
      <c r="F13" s="82">
        <f t="shared" si="0"/>
        <v>0.1488603569114789</v>
      </c>
      <c r="G13" s="83"/>
    </row>
    <row r="14" spans="1:7" ht="15" customHeight="1">
      <c r="A14" s="6" t="s">
        <v>1078</v>
      </c>
      <c r="B14" s="143">
        <v>85825</v>
      </c>
      <c r="C14" s="143">
        <v>1547607</v>
      </c>
      <c r="D14" s="13">
        <v>82913</v>
      </c>
      <c r="E14" s="13">
        <v>11211</v>
      </c>
      <c r="F14" s="82">
        <f t="shared" si="0"/>
        <v>0.1352140195144308</v>
      </c>
      <c r="G14" s="83"/>
    </row>
    <row r="15" spans="1:7" ht="15" customHeight="1">
      <c r="A15" s="6" t="s">
        <v>816</v>
      </c>
      <c r="B15" s="143">
        <v>299949</v>
      </c>
      <c r="C15" s="143">
        <v>3857799</v>
      </c>
      <c r="D15" s="13">
        <v>295015</v>
      </c>
      <c r="E15" s="13">
        <v>36112</v>
      </c>
      <c r="F15" s="82">
        <f t="shared" si="0"/>
        <v>0.12240733522024304</v>
      </c>
      <c r="G15" s="83"/>
    </row>
    <row r="16" spans="1:7" ht="15" customHeight="1">
      <c r="A16" s="6" t="s">
        <v>283</v>
      </c>
      <c r="B16" s="143">
        <v>16623</v>
      </c>
      <c r="C16" s="143">
        <v>221045</v>
      </c>
      <c r="D16" s="13">
        <v>15878</v>
      </c>
      <c r="E16" s="13">
        <v>1795</v>
      </c>
      <c r="F16" s="82">
        <f t="shared" si="0"/>
        <v>0.11304950245622875</v>
      </c>
      <c r="G16" s="83"/>
    </row>
    <row r="17" spans="1:7" ht="15" customHeight="1">
      <c r="A17" s="6" t="s">
        <v>738</v>
      </c>
      <c r="B17" s="143">
        <v>53723</v>
      </c>
      <c r="C17" s="143">
        <v>634535</v>
      </c>
      <c r="D17" s="13">
        <v>52765</v>
      </c>
      <c r="E17" s="13">
        <v>5546</v>
      </c>
      <c r="F17" s="82">
        <f t="shared" si="0"/>
        <v>0.10510755235478063</v>
      </c>
      <c r="G17" s="83"/>
    </row>
    <row r="18" spans="1:7" ht="15" customHeight="1">
      <c r="A18" s="6" t="s">
        <v>812</v>
      </c>
      <c r="B18" s="143">
        <v>32188</v>
      </c>
      <c r="C18" s="143">
        <v>467892</v>
      </c>
      <c r="D18" s="13">
        <v>31066</v>
      </c>
      <c r="E18" s="13">
        <v>3121</v>
      </c>
      <c r="F18" s="82">
        <f t="shared" si="0"/>
        <v>0.10046352926028455</v>
      </c>
      <c r="G18" s="83"/>
    </row>
    <row r="19" spans="1:7" ht="15" customHeight="1">
      <c r="A19" s="6" t="s">
        <v>703</v>
      </c>
      <c r="B19" s="143">
        <v>51804</v>
      </c>
      <c r="C19" s="143">
        <v>621342</v>
      </c>
      <c r="D19" s="13">
        <v>51318</v>
      </c>
      <c r="E19" s="13">
        <v>4905</v>
      </c>
      <c r="F19" s="82">
        <f t="shared" si="0"/>
        <v>0.09558049807085234</v>
      </c>
      <c r="G19" s="83"/>
    </row>
    <row r="20" spans="1:7" ht="15" customHeight="1">
      <c r="A20" s="6" t="s">
        <v>569</v>
      </c>
      <c r="B20" s="143">
        <v>145686</v>
      </c>
      <c r="C20" s="143">
        <v>2714856</v>
      </c>
      <c r="D20" s="13">
        <v>136796</v>
      </c>
      <c r="E20" s="13">
        <v>12485</v>
      </c>
      <c r="F20" s="82">
        <f t="shared" si="0"/>
        <v>0.09126728851720811</v>
      </c>
      <c r="G20" s="83"/>
    </row>
    <row r="21" spans="1:7" ht="15" customHeight="1">
      <c r="A21" s="6" t="s">
        <v>661</v>
      </c>
      <c r="B21" s="143">
        <v>15480</v>
      </c>
      <c r="C21" s="143">
        <v>277727</v>
      </c>
      <c r="D21" s="13">
        <v>14054</v>
      </c>
      <c r="E21" s="13">
        <v>847</v>
      </c>
      <c r="F21" s="82">
        <f t="shared" si="0"/>
        <v>0.0602675394905365</v>
      </c>
      <c r="G21" s="83"/>
    </row>
    <row r="22" spans="1:7" ht="15" customHeight="1">
      <c r="A22" s="6" t="s">
        <v>637</v>
      </c>
      <c r="B22" s="143">
        <v>22957</v>
      </c>
      <c r="C22" s="143">
        <v>413892</v>
      </c>
      <c r="D22" s="13">
        <v>22949</v>
      </c>
      <c r="E22" s="13">
        <v>1180</v>
      </c>
      <c r="F22" s="82">
        <f t="shared" si="0"/>
        <v>0.05141836245588043</v>
      </c>
      <c r="G22" s="83"/>
    </row>
    <row r="23" spans="1:7" ht="15" customHeight="1">
      <c r="A23" s="6" t="s">
        <v>730</v>
      </c>
      <c r="B23" s="143">
        <v>17453</v>
      </c>
      <c r="C23" s="143">
        <v>330920</v>
      </c>
      <c r="D23" s="13">
        <v>17453</v>
      </c>
      <c r="E23" s="13">
        <v>515</v>
      </c>
      <c r="F23" s="82">
        <f t="shared" si="0"/>
        <v>0.029507821004984815</v>
      </c>
      <c r="G23" s="83"/>
    </row>
    <row r="24" spans="1:7" ht="15" customHeight="1">
      <c r="A24" s="6" t="s">
        <v>993</v>
      </c>
      <c r="B24" s="143">
        <v>13728</v>
      </c>
      <c r="C24" s="143">
        <v>231941</v>
      </c>
      <c r="D24" s="13">
        <v>13666</v>
      </c>
      <c r="E24" s="13">
        <v>175</v>
      </c>
      <c r="F24" s="82">
        <f t="shared" si="0"/>
        <v>0.012805502707449144</v>
      </c>
      <c r="G24" s="83"/>
    </row>
    <row r="25" spans="1:7" ht="15" customHeight="1">
      <c r="A25" s="6"/>
      <c r="B25" s="143"/>
      <c r="C25" s="143"/>
      <c r="D25" s="13"/>
      <c r="E25" s="13"/>
      <c r="F25" s="86" t="s">
        <v>1082</v>
      </c>
      <c r="G25" s="86">
        <f>MEDIAN(F7:F24)</f>
        <v>0.1177284188382359</v>
      </c>
    </row>
    <row r="26" spans="1:7" ht="15" customHeight="1">
      <c r="A26" s="160" t="s">
        <v>1083</v>
      </c>
      <c r="B26" s="143"/>
      <c r="C26" s="143"/>
      <c r="D26" s="13"/>
      <c r="E26" s="13"/>
      <c r="F26" s="87"/>
      <c r="G26" s="83"/>
    </row>
    <row r="27" spans="1:7" ht="15" customHeight="1">
      <c r="A27" s="6" t="s">
        <v>997</v>
      </c>
      <c r="B27" s="143">
        <v>38720</v>
      </c>
      <c r="C27" s="143">
        <v>345610</v>
      </c>
      <c r="D27" s="13">
        <v>36329</v>
      </c>
      <c r="E27" s="13">
        <v>12006</v>
      </c>
      <c r="F27" s="82">
        <f aca="true" t="shared" si="1" ref="F27:F44">E27/D27</f>
        <v>0.33047978199234773</v>
      </c>
      <c r="G27" s="83"/>
    </row>
    <row r="28" spans="1:7" ht="15">
      <c r="A28" s="6" t="s">
        <v>875</v>
      </c>
      <c r="B28" s="143">
        <v>85393</v>
      </c>
      <c r="C28" s="143">
        <v>603106</v>
      </c>
      <c r="D28" s="13">
        <v>81625</v>
      </c>
      <c r="E28" s="13">
        <v>14204</v>
      </c>
      <c r="F28" s="82">
        <f t="shared" si="1"/>
        <v>0.17401531393568148</v>
      </c>
      <c r="G28" s="83"/>
    </row>
    <row r="29" spans="1:7" s="88" customFormat="1" ht="15" customHeight="1">
      <c r="A29" s="6" t="s">
        <v>746</v>
      </c>
      <c r="B29" s="143">
        <v>33266</v>
      </c>
      <c r="C29" s="143">
        <v>290770</v>
      </c>
      <c r="D29" s="13">
        <v>32363</v>
      </c>
      <c r="E29" s="13">
        <v>4965</v>
      </c>
      <c r="F29" s="82">
        <f t="shared" si="1"/>
        <v>0.15341593795383618</v>
      </c>
      <c r="G29" s="83"/>
    </row>
    <row r="30" spans="1:7" ht="15">
      <c r="A30" s="6" t="s">
        <v>726</v>
      </c>
      <c r="B30" s="143">
        <v>112977</v>
      </c>
      <c r="C30" s="143">
        <v>982765</v>
      </c>
      <c r="D30" s="13">
        <v>111953</v>
      </c>
      <c r="E30" s="13">
        <v>16463</v>
      </c>
      <c r="F30" s="82">
        <f t="shared" si="1"/>
        <v>0.1470527810777737</v>
      </c>
      <c r="G30" s="83"/>
    </row>
    <row r="31" spans="1:7" ht="15" customHeight="1">
      <c r="A31" s="6" t="s">
        <v>641</v>
      </c>
      <c r="B31" s="143">
        <v>61518</v>
      </c>
      <c r="C31" s="143">
        <v>598916</v>
      </c>
      <c r="D31" s="13">
        <v>59126</v>
      </c>
      <c r="E31" s="13">
        <v>6280</v>
      </c>
      <c r="F31" s="82">
        <f t="shared" si="1"/>
        <v>0.10621384839157054</v>
      </c>
      <c r="G31" s="83"/>
    </row>
    <row r="32" spans="1:7" ht="15" customHeight="1">
      <c r="A32" s="6" t="s">
        <v>742</v>
      </c>
      <c r="B32" s="143">
        <v>39622</v>
      </c>
      <c r="C32" s="143">
        <v>318172</v>
      </c>
      <c r="D32" s="13">
        <v>39090</v>
      </c>
      <c r="E32" s="13">
        <v>3684</v>
      </c>
      <c r="F32" s="82">
        <f t="shared" si="1"/>
        <v>0.09424405218726017</v>
      </c>
      <c r="G32" s="83"/>
    </row>
    <row r="33" spans="1:7" ht="15" customHeight="1">
      <c r="A33" s="6" t="s">
        <v>1101</v>
      </c>
      <c r="B33" s="143">
        <v>35435</v>
      </c>
      <c r="C33" s="143">
        <v>306211</v>
      </c>
      <c r="D33" s="13">
        <v>35349</v>
      </c>
      <c r="E33" s="13">
        <v>3122</v>
      </c>
      <c r="F33" s="82">
        <f t="shared" si="1"/>
        <v>0.08831933010834818</v>
      </c>
      <c r="G33" s="83"/>
    </row>
    <row r="34" spans="1:7" ht="15" customHeight="1">
      <c r="A34" s="6" t="s">
        <v>948</v>
      </c>
      <c r="B34" s="143">
        <v>97920</v>
      </c>
      <c r="C34" s="143">
        <v>634265</v>
      </c>
      <c r="D34" s="13">
        <v>74797</v>
      </c>
      <c r="E34" s="13">
        <v>5900</v>
      </c>
      <c r="F34" s="82">
        <f t="shared" si="1"/>
        <v>0.07888016899073493</v>
      </c>
      <c r="G34" s="83"/>
    </row>
    <row r="35" spans="1:7" ht="15" customHeight="1">
      <c r="A35" s="6" t="s">
        <v>581</v>
      </c>
      <c r="B35" s="143">
        <v>49726</v>
      </c>
      <c r="C35" s="143">
        <v>390928</v>
      </c>
      <c r="D35" s="13">
        <v>46880</v>
      </c>
      <c r="E35" s="13">
        <v>3068</v>
      </c>
      <c r="F35" s="82">
        <f t="shared" si="1"/>
        <v>0.06544368600682594</v>
      </c>
      <c r="G35" s="83"/>
    </row>
    <row r="36" spans="1:7" ht="15" customHeight="1">
      <c r="A36" s="6" t="s">
        <v>719</v>
      </c>
      <c r="B36" s="143">
        <v>25846</v>
      </c>
      <c r="C36" s="143">
        <v>259384</v>
      </c>
      <c r="D36" s="13">
        <v>25308</v>
      </c>
      <c r="E36" s="13">
        <v>1903</v>
      </c>
      <c r="F36" s="82">
        <f t="shared" si="1"/>
        <v>0.07519361466729887</v>
      </c>
      <c r="G36" s="83"/>
    </row>
    <row r="37" spans="1:7" ht="15" customHeight="1">
      <c r="A37" s="6" t="s">
        <v>952</v>
      </c>
      <c r="B37" s="143">
        <v>88800</v>
      </c>
      <c r="C37" s="143">
        <v>701475</v>
      </c>
      <c r="D37" s="13">
        <v>87844</v>
      </c>
      <c r="E37" s="13">
        <v>5921</v>
      </c>
      <c r="F37" s="82">
        <f t="shared" si="1"/>
        <v>0.06740357907199125</v>
      </c>
      <c r="G37" s="83"/>
    </row>
    <row r="38" spans="1:7" ht="15" customHeight="1">
      <c r="A38" s="6" t="s">
        <v>800</v>
      </c>
      <c r="B38" s="143">
        <v>86921</v>
      </c>
      <c r="C38" s="143">
        <v>596424</v>
      </c>
      <c r="D38" s="13">
        <v>86921</v>
      </c>
      <c r="E38" s="13">
        <v>3072</v>
      </c>
      <c r="F38" s="82">
        <f t="shared" si="1"/>
        <v>0.03534243738567205</v>
      </c>
      <c r="G38" s="83"/>
    </row>
    <row r="39" spans="1:7" ht="15" customHeight="1">
      <c r="A39" s="6" t="s">
        <v>978</v>
      </c>
      <c r="B39" s="143">
        <v>43496</v>
      </c>
      <c r="C39" s="143">
        <v>221140</v>
      </c>
      <c r="D39" s="13">
        <v>43496</v>
      </c>
      <c r="E39" s="13">
        <v>1469</v>
      </c>
      <c r="F39" s="82">
        <f t="shared" si="1"/>
        <v>0.03377322052602538</v>
      </c>
      <c r="G39" s="83"/>
    </row>
    <row r="40" spans="1:7" ht="15" customHeight="1">
      <c r="A40" s="6" t="s">
        <v>573</v>
      </c>
      <c r="B40" s="143">
        <v>31764</v>
      </c>
      <c r="C40" s="143">
        <v>252422</v>
      </c>
      <c r="D40" s="13">
        <v>31764</v>
      </c>
      <c r="E40" s="13">
        <v>907</v>
      </c>
      <c r="F40" s="82">
        <f t="shared" si="1"/>
        <v>0.028554338244553584</v>
      </c>
      <c r="G40" s="83"/>
    </row>
    <row r="41" spans="1:7" ht="15" customHeight="1">
      <c r="A41" s="6" t="s">
        <v>876</v>
      </c>
      <c r="B41" s="143">
        <v>31895</v>
      </c>
      <c r="C41" s="143">
        <v>343248</v>
      </c>
      <c r="D41" s="13">
        <v>31890</v>
      </c>
      <c r="E41" s="13">
        <v>853</v>
      </c>
      <c r="F41" s="82">
        <f t="shared" si="1"/>
        <v>0.026748196926936342</v>
      </c>
      <c r="G41" s="83"/>
    </row>
    <row r="42" spans="1:7" ht="15" customHeight="1">
      <c r="A42" s="6" t="s">
        <v>970</v>
      </c>
      <c r="B42" s="143">
        <v>71652</v>
      </c>
      <c r="C42" s="143">
        <v>505882</v>
      </c>
      <c r="D42" s="13">
        <v>70134</v>
      </c>
      <c r="E42" s="13">
        <v>1573</v>
      </c>
      <c r="F42" s="82">
        <f t="shared" si="1"/>
        <v>0.02242849402572219</v>
      </c>
      <c r="G42" s="83"/>
    </row>
    <row r="43" spans="1:7" ht="15" customHeight="1">
      <c r="A43" s="6" t="s">
        <v>851</v>
      </c>
      <c r="B43" s="143">
        <v>34637</v>
      </c>
      <c r="C43" s="143">
        <v>245782</v>
      </c>
      <c r="D43" s="13">
        <v>33186</v>
      </c>
      <c r="E43" s="13">
        <v>602</v>
      </c>
      <c r="F43" s="82">
        <f t="shared" si="1"/>
        <v>0.018140179593804616</v>
      </c>
      <c r="G43" s="83"/>
    </row>
    <row r="44" spans="1:7" ht="15" customHeight="1">
      <c r="A44" s="6" t="s">
        <v>754</v>
      </c>
      <c r="B44" s="143">
        <v>39469</v>
      </c>
      <c r="C44" s="143">
        <v>297984</v>
      </c>
      <c r="D44" s="13">
        <v>38918</v>
      </c>
      <c r="E44" s="13">
        <v>674</v>
      </c>
      <c r="F44" s="82">
        <f t="shared" si="1"/>
        <v>0.01731846446374428</v>
      </c>
      <c r="G44" s="83"/>
    </row>
    <row r="45" spans="1:7" ht="15" customHeight="1">
      <c r="A45" s="6"/>
      <c r="B45" s="143"/>
      <c r="C45" s="143"/>
      <c r="D45" s="13"/>
      <c r="E45" s="13"/>
      <c r="F45" s="86" t="s">
        <v>1084</v>
      </c>
      <c r="G45" s="86">
        <f>MEDIAN(F27:F44)</f>
        <v>0.07129859686964507</v>
      </c>
    </row>
    <row r="46" spans="1:7" ht="15" customHeight="1">
      <c r="A46" s="160" t="s">
        <v>1085</v>
      </c>
      <c r="B46" s="143"/>
      <c r="C46" s="143"/>
      <c r="D46" s="13"/>
      <c r="E46" s="13"/>
      <c r="F46" s="87"/>
      <c r="G46" s="83"/>
    </row>
    <row r="47" spans="1:7" ht="15" customHeight="1">
      <c r="A47" s="6" t="s">
        <v>1182</v>
      </c>
      <c r="B47" s="143">
        <v>49574</v>
      </c>
      <c r="C47" s="143">
        <v>221986</v>
      </c>
      <c r="D47" s="13">
        <v>49516</v>
      </c>
      <c r="E47" s="13">
        <v>21656</v>
      </c>
      <c r="F47" s="82">
        <f aca="true" t="shared" si="2" ref="F47:F79">E47/D47</f>
        <v>0.43735358268034574</v>
      </c>
      <c r="G47" s="83"/>
    </row>
    <row r="48" spans="1:7" ht="15" customHeight="1">
      <c r="A48" s="6" t="s">
        <v>682</v>
      </c>
      <c r="B48" s="143">
        <v>120147</v>
      </c>
      <c r="C48" s="143">
        <v>555417</v>
      </c>
      <c r="D48" s="13">
        <v>116051</v>
      </c>
      <c r="E48" s="13">
        <v>27373</v>
      </c>
      <c r="F48" s="82">
        <f t="shared" si="2"/>
        <v>0.23587043627370724</v>
      </c>
      <c r="G48" s="83"/>
    </row>
    <row r="49" spans="1:7" ht="15" customHeight="1">
      <c r="A49" s="6" t="s">
        <v>919</v>
      </c>
      <c r="B49" s="143">
        <v>208120</v>
      </c>
      <c r="C49" s="143">
        <v>1338348</v>
      </c>
      <c r="D49" s="13">
        <v>205918</v>
      </c>
      <c r="E49" s="13">
        <v>48468</v>
      </c>
      <c r="F49" s="82">
        <f t="shared" si="2"/>
        <v>0.23537524645732769</v>
      </c>
      <c r="G49" s="83"/>
    </row>
    <row r="50" spans="1:7" ht="15" customHeight="1">
      <c r="A50" s="6" t="s">
        <v>1009</v>
      </c>
      <c r="B50" s="143">
        <v>42308</v>
      </c>
      <c r="C50" s="143">
        <v>229985</v>
      </c>
      <c r="D50" s="13">
        <v>42308</v>
      </c>
      <c r="E50" s="13">
        <v>8508</v>
      </c>
      <c r="F50" s="82">
        <f t="shared" si="2"/>
        <v>0.20109671929658693</v>
      </c>
      <c r="G50" s="83"/>
    </row>
    <row r="51" spans="1:7" ht="15" customHeight="1">
      <c r="A51" s="6" t="s">
        <v>750</v>
      </c>
      <c r="B51" s="143">
        <v>39515</v>
      </c>
      <c r="C51" s="143">
        <v>246541</v>
      </c>
      <c r="D51" s="13">
        <v>39375</v>
      </c>
      <c r="E51" s="13">
        <v>6159</v>
      </c>
      <c r="F51" s="82">
        <f t="shared" si="2"/>
        <v>0.15641904761904762</v>
      </c>
      <c r="G51" s="83"/>
    </row>
    <row r="52" spans="1:7" ht="15" customHeight="1">
      <c r="A52" s="6" t="s">
        <v>1097</v>
      </c>
      <c r="B52" s="143">
        <v>330690</v>
      </c>
      <c r="C52" s="143">
        <v>1488750</v>
      </c>
      <c r="D52" s="13">
        <v>327729</v>
      </c>
      <c r="E52" s="13">
        <v>49254</v>
      </c>
      <c r="F52" s="82">
        <f t="shared" si="2"/>
        <v>0.15028880569006708</v>
      </c>
      <c r="G52" s="83"/>
    </row>
    <row r="53" spans="1:7" ht="15" customHeight="1">
      <c r="A53" s="6" t="s">
        <v>695</v>
      </c>
      <c r="B53" s="143">
        <v>190653</v>
      </c>
      <c r="C53" s="143">
        <v>842592</v>
      </c>
      <c r="D53" s="13">
        <v>186902</v>
      </c>
      <c r="E53" s="13">
        <v>27398</v>
      </c>
      <c r="F53" s="82">
        <f t="shared" si="2"/>
        <v>0.14659019165123968</v>
      </c>
      <c r="G53" s="83"/>
    </row>
    <row r="54" spans="1:7" ht="15" customHeight="1">
      <c r="A54" s="6" t="s">
        <v>896</v>
      </c>
      <c r="B54" s="143">
        <v>91458</v>
      </c>
      <c r="C54" s="143">
        <v>423179</v>
      </c>
      <c r="D54" s="13">
        <v>91399</v>
      </c>
      <c r="E54" s="13">
        <v>12879</v>
      </c>
      <c r="F54" s="82">
        <f t="shared" si="2"/>
        <v>0.140909637961028</v>
      </c>
      <c r="G54" s="83"/>
    </row>
    <row r="55" spans="1:7" ht="15" customHeight="1">
      <c r="A55" s="6" t="s">
        <v>1001</v>
      </c>
      <c r="B55" s="143">
        <v>383737</v>
      </c>
      <c r="C55" s="143">
        <v>2160821</v>
      </c>
      <c r="D55" s="13">
        <v>370271</v>
      </c>
      <c r="E55" s="13">
        <v>52154</v>
      </c>
      <c r="F55" s="82">
        <f t="shared" si="2"/>
        <v>0.14085359101847025</v>
      </c>
      <c r="G55" s="83"/>
    </row>
    <row r="56" spans="1:7" ht="15" customHeight="1">
      <c r="A56" s="6" t="s">
        <v>577</v>
      </c>
      <c r="B56" s="143">
        <v>49883</v>
      </c>
      <c r="C56" s="143">
        <v>296550</v>
      </c>
      <c r="D56" s="13">
        <v>48724</v>
      </c>
      <c r="E56" s="13">
        <v>6821</v>
      </c>
      <c r="F56" s="82">
        <f t="shared" si="2"/>
        <v>0.1399926114440522</v>
      </c>
      <c r="G56" s="83"/>
    </row>
    <row r="57" spans="1:7" ht="15" customHeight="1">
      <c r="A57" s="6" t="s">
        <v>1070</v>
      </c>
      <c r="B57" s="143">
        <v>81337</v>
      </c>
      <c r="C57" s="143">
        <v>421570</v>
      </c>
      <c r="D57" s="13">
        <v>78087</v>
      </c>
      <c r="E57" s="13">
        <v>10391</v>
      </c>
      <c r="F57" s="82">
        <f t="shared" si="2"/>
        <v>0.13306952501696825</v>
      </c>
      <c r="G57" s="83"/>
    </row>
    <row r="58" spans="1:7" ht="15" customHeight="1">
      <c r="A58" s="6" t="s">
        <v>808</v>
      </c>
      <c r="B58" s="143">
        <v>57033</v>
      </c>
      <c r="C58" s="143">
        <v>265404</v>
      </c>
      <c r="D58" s="13">
        <v>53666</v>
      </c>
      <c r="E58" s="13">
        <v>6304</v>
      </c>
      <c r="F58" s="82">
        <f t="shared" si="2"/>
        <v>0.1174672977304066</v>
      </c>
      <c r="G58" s="83"/>
    </row>
    <row r="59" spans="1:7" ht="15" customHeight="1">
      <c r="A59" s="6" t="s">
        <v>828</v>
      </c>
      <c r="B59" s="143">
        <v>49145</v>
      </c>
      <c r="C59" s="143">
        <v>240323</v>
      </c>
      <c r="D59" s="13">
        <v>47519</v>
      </c>
      <c r="E59" s="13">
        <v>5447</v>
      </c>
      <c r="F59" s="82">
        <f t="shared" si="2"/>
        <v>0.11462783307729539</v>
      </c>
      <c r="G59" s="83"/>
    </row>
    <row r="60" spans="1:7" ht="15" customHeight="1">
      <c r="A60" s="6" t="s">
        <v>944</v>
      </c>
      <c r="B60" s="143">
        <v>217932</v>
      </c>
      <c r="C60" s="143">
        <v>1241162</v>
      </c>
      <c r="D60" s="13">
        <v>215676</v>
      </c>
      <c r="E60" s="13">
        <v>23331</v>
      </c>
      <c r="F60" s="82">
        <f t="shared" si="2"/>
        <v>0.10817615311856674</v>
      </c>
      <c r="G60" s="83"/>
    </row>
    <row r="61" spans="1:7" ht="15" customHeight="1">
      <c r="A61" s="6" t="s">
        <v>1086</v>
      </c>
      <c r="B61" s="143">
        <v>45812</v>
      </c>
      <c r="C61" s="143">
        <v>272068</v>
      </c>
      <c r="D61" s="13">
        <v>45812</v>
      </c>
      <c r="E61" s="13">
        <v>4243</v>
      </c>
      <c r="F61" s="82">
        <f t="shared" si="2"/>
        <v>0.0926176547629442</v>
      </c>
      <c r="G61" s="83"/>
    </row>
    <row r="62" spans="1:7" ht="15" customHeight="1">
      <c r="A62" s="6" t="s">
        <v>915</v>
      </c>
      <c r="B62" s="143">
        <v>37889</v>
      </c>
      <c r="C62" s="143">
        <v>213295</v>
      </c>
      <c r="D62" s="13">
        <v>36579</v>
      </c>
      <c r="E62" s="13">
        <v>3370</v>
      </c>
      <c r="F62" s="82">
        <f t="shared" si="2"/>
        <v>0.09212936384264195</v>
      </c>
      <c r="G62" s="83"/>
    </row>
    <row r="63" spans="1:7" ht="15" customHeight="1">
      <c r="A63" s="6" t="s">
        <v>911</v>
      </c>
      <c r="B63" s="143">
        <v>294997</v>
      </c>
      <c r="C63" s="143">
        <v>1382951</v>
      </c>
      <c r="D63" s="13">
        <v>292298</v>
      </c>
      <c r="E63" s="13">
        <v>24662</v>
      </c>
      <c r="F63" s="82">
        <f t="shared" si="2"/>
        <v>0.08437279762434229</v>
      </c>
      <c r="G63" s="83"/>
    </row>
    <row r="64" spans="1:7" ht="15" customHeight="1">
      <c r="A64" s="6" t="s">
        <v>974</v>
      </c>
      <c r="B64" s="143">
        <v>36534</v>
      </c>
      <c r="C64" s="143">
        <v>233564</v>
      </c>
      <c r="D64" s="13">
        <v>36520</v>
      </c>
      <c r="E64" s="13">
        <v>3079</v>
      </c>
      <c r="F64" s="82">
        <f t="shared" si="2"/>
        <v>0.08430996714129244</v>
      </c>
      <c r="G64" s="83"/>
    </row>
    <row r="65" spans="1:7" ht="15" customHeight="1">
      <c r="A65" s="6" t="s">
        <v>907</v>
      </c>
      <c r="B65" s="143">
        <v>62666</v>
      </c>
      <c r="C65" s="143">
        <v>475516</v>
      </c>
      <c r="D65" s="13">
        <v>61972</v>
      </c>
      <c r="E65" s="13">
        <v>5080</v>
      </c>
      <c r="F65" s="82">
        <f t="shared" si="2"/>
        <v>0.08197250371135352</v>
      </c>
      <c r="G65" s="83"/>
    </row>
    <row r="66" spans="1:7" ht="15" customHeight="1">
      <c r="A66" s="6" t="s">
        <v>589</v>
      </c>
      <c r="B66" s="143">
        <v>138988</v>
      </c>
      <c r="C66" s="143">
        <v>809798</v>
      </c>
      <c r="D66" s="13">
        <v>133309</v>
      </c>
      <c r="E66" s="13">
        <v>10861</v>
      </c>
      <c r="F66" s="82">
        <f t="shared" si="2"/>
        <v>0.08147236870728908</v>
      </c>
      <c r="G66" s="83"/>
    </row>
    <row r="67" spans="1:7" ht="15" customHeight="1">
      <c r="A67" s="6" t="s">
        <v>281</v>
      </c>
      <c r="B67" s="143">
        <v>61364</v>
      </c>
      <c r="C67" s="143">
        <v>375600</v>
      </c>
      <c r="D67" s="13">
        <v>60876</v>
      </c>
      <c r="E67" s="13">
        <v>4709</v>
      </c>
      <c r="F67" s="82">
        <f t="shared" si="2"/>
        <v>0.07735396543793942</v>
      </c>
      <c r="G67" s="83"/>
    </row>
    <row r="68" spans="1:7" ht="15" customHeight="1">
      <c r="A68" s="6" t="s">
        <v>903</v>
      </c>
      <c r="B68" s="143">
        <v>51930</v>
      </c>
      <c r="C68" s="143">
        <v>313673</v>
      </c>
      <c r="D68" s="13">
        <v>51568</v>
      </c>
      <c r="E68" s="13">
        <v>3687</v>
      </c>
      <c r="F68" s="82">
        <f t="shared" si="2"/>
        <v>0.0714978281104561</v>
      </c>
      <c r="G68" s="83"/>
    </row>
    <row r="69" spans="1:7" ht="15" customHeight="1">
      <c r="A69" s="6" t="s">
        <v>711</v>
      </c>
      <c r="B69" s="143">
        <v>50793</v>
      </c>
      <c r="C69" s="143">
        <v>212303</v>
      </c>
      <c r="D69" s="13">
        <v>48343</v>
      </c>
      <c r="E69" s="13">
        <v>2775</v>
      </c>
      <c r="F69" s="82">
        <f t="shared" si="2"/>
        <v>0.05740231264092009</v>
      </c>
      <c r="G69" s="83"/>
    </row>
    <row r="70" spans="1:7" ht="15" customHeight="1">
      <c r="A70" s="6" t="s">
        <v>982</v>
      </c>
      <c r="B70" s="143">
        <v>38385</v>
      </c>
      <c r="C70" s="143">
        <v>232143</v>
      </c>
      <c r="D70" s="13">
        <v>38196</v>
      </c>
      <c r="E70" s="13">
        <v>2188</v>
      </c>
      <c r="F70" s="82">
        <f t="shared" si="2"/>
        <v>0.05728348518169442</v>
      </c>
      <c r="G70" s="83"/>
    </row>
    <row r="71" spans="1:7" ht="15" customHeight="1">
      <c r="A71" s="6" t="s">
        <v>758</v>
      </c>
      <c r="B71" s="143">
        <v>72582</v>
      </c>
      <c r="C71" s="143">
        <v>347645</v>
      </c>
      <c r="D71" s="13">
        <v>70089</v>
      </c>
      <c r="E71" s="13">
        <v>4709</v>
      </c>
      <c r="F71" s="82">
        <f t="shared" si="2"/>
        <v>0.06718600636333805</v>
      </c>
      <c r="G71" s="83"/>
    </row>
    <row r="72" spans="1:7" ht="15" customHeight="1">
      <c r="A72" s="6" t="s">
        <v>1074</v>
      </c>
      <c r="B72" s="143">
        <v>65533</v>
      </c>
      <c r="C72" s="143">
        <v>249562</v>
      </c>
      <c r="D72" s="13">
        <v>54494</v>
      </c>
      <c r="E72" s="13">
        <v>2972</v>
      </c>
      <c r="F72" s="82">
        <f t="shared" si="2"/>
        <v>0.0545381142878115</v>
      </c>
      <c r="G72" s="83"/>
    </row>
    <row r="73" spans="1:7" ht="15" customHeight="1">
      <c r="A73" s="6" t="s">
        <v>943</v>
      </c>
      <c r="B73" s="143">
        <v>51643</v>
      </c>
      <c r="C73" s="143">
        <v>284012</v>
      </c>
      <c r="D73" s="13">
        <v>51643</v>
      </c>
      <c r="E73" s="13">
        <v>2716</v>
      </c>
      <c r="F73" s="82">
        <f t="shared" si="2"/>
        <v>0.0525918323877389</v>
      </c>
      <c r="G73" s="89"/>
    </row>
    <row r="74" spans="1:7" ht="15" customHeight="1">
      <c r="A74" s="6" t="s">
        <v>890</v>
      </c>
      <c r="B74" s="143">
        <v>85217</v>
      </c>
      <c r="C74" s="143">
        <v>443775</v>
      </c>
      <c r="D74" s="13">
        <v>84250</v>
      </c>
      <c r="E74" s="13">
        <v>4418</v>
      </c>
      <c r="F74" s="82">
        <f t="shared" si="2"/>
        <v>0.05243916913946588</v>
      </c>
      <c r="G74" s="83"/>
    </row>
    <row r="75" spans="1:7" ht="15" customHeight="1">
      <c r="A75" s="6" t="s">
        <v>1013</v>
      </c>
      <c r="B75" s="143">
        <v>42891</v>
      </c>
      <c r="C75" s="143">
        <v>225427</v>
      </c>
      <c r="D75" s="13">
        <v>37060</v>
      </c>
      <c r="E75" s="13">
        <v>1869</v>
      </c>
      <c r="F75" s="82">
        <f t="shared" si="2"/>
        <v>0.050431732325957906</v>
      </c>
      <c r="G75" s="83"/>
    </row>
    <row r="76" spans="1:7" ht="15" customHeight="1">
      <c r="A76" s="6" t="s">
        <v>723</v>
      </c>
      <c r="B76" s="143">
        <v>41224</v>
      </c>
      <c r="C76" s="143">
        <v>245628</v>
      </c>
      <c r="D76" s="13">
        <v>40580</v>
      </c>
      <c r="E76" s="13">
        <v>1528</v>
      </c>
      <c r="F76" s="82">
        <f t="shared" si="2"/>
        <v>0.037654016757023165</v>
      </c>
      <c r="G76" s="83"/>
    </row>
    <row r="77" spans="1:7" ht="15" customHeight="1">
      <c r="A77" s="6" t="s">
        <v>707</v>
      </c>
      <c r="B77" s="143">
        <v>49246</v>
      </c>
      <c r="C77" s="143">
        <v>230058</v>
      </c>
      <c r="D77" s="13">
        <v>48353</v>
      </c>
      <c r="E77" s="13">
        <v>1477</v>
      </c>
      <c r="F77" s="82">
        <f t="shared" si="2"/>
        <v>0.030546191549645316</v>
      </c>
      <c r="G77" s="83"/>
    </row>
    <row r="78" spans="1:7" ht="15" customHeight="1">
      <c r="A78" s="6" t="s">
        <v>796</v>
      </c>
      <c r="B78" s="143">
        <v>56901</v>
      </c>
      <c r="C78" s="143">
        <v>244731</v>
      </c>
      <c r="D78" s="13">
        <v>55391</v>
      </c>
      <c r="E78" s="13">
        <v>1552</v>
      </c>
      <c r="F78" s="82">
        <f t="shared" si="2"/>
        <v>0.028018992255059487</v>
      </c>
      <c r="G78" s="83"/>
    </row>
    <row r="79" spans="1:7" ht="15" customHeight="1">
      <c r="A79" s="6" t="s">
        <v>633</v>
      </c>
      <c r="B79" s="143">
        <v>87330</v>
      </c>
      <c r="C79" s="143">
        <v>452084</v>
      </c>
      <c r="D79" s="13">
        <v>83578</v>
      </c>
      <c r="E79" s="13">
        <v>2281</v>
      </c>
      <c r="F79" s="82">
        <f t="shared" si="2"/>
        <v>0.027291871066548613</v>
      </c>
      <c r="G79" s="83"/>
    </row>
    <row r="80" spans="1:7" ht="15" customHeight="1">
      <c r="A80" s="6"/>
      <c r="B80" s="143"/>
      <c r="C80" s="143"/>
      <c r="D80" s="13"/>
      <c r="E80" s="16"/>
      <c r="F80" s="86" t="s">
        <v>1087</v>
      </c>
      <c r="G80" s="86">
        <f>MEDIAN(F47:F79)</f>
        <v>0.08437279762434229</v>
      </c>
    </row>
    <row r="81" spans="1:6" ht="15" customHeight="1">
      <c r="A81" s="160" t="s">
        <v>1088</v>
      </c>
      <c r="C81" s="70"/>
      <c r="E81" s="16"/>
      <c r="F81" s="87"/>
    </row>
    <row r="82" spans="1:7" ht="15" customHeight="1">
      <c r="A82" s="6" t="s">
        <v>880</v>
      </c>
      <c r="B82" s="143">
        <v>1090997</v>
      </c>
      <c r="C82" s="143">
        <v>298610</v>
      </c>
      <c r="D82" s="13">
        <v>1086019</v>
      </c>
      <c r="E82" s="13">
        <v>501785</v>
      </c>
      <c r="F82" s="82">
        <f aca="true" t="shared" si="3" ref="F82:F112">E82/D82</f>
        <v>0.46204071936126345</v>
      </c>
      <c r="G82" s="83"/>
    </row>
    <row r="83" spans="1:7" ht="15" customHeight="1">
      <c r="A83" s="6" t="s">
        <v>653</v>
      </c>
      <c r="B83" s="143">
        <v>108431</v>
      </c>
      <c r="C83" s="143">
        <v>369250</v>
      </c>
      <c r="D83" s="13">
        <v>107655</v>
      </c>
      <c r="E83" s="13">
        <v>28432</v>
      </c>
      <c r="F83" s="82">
        <f t="shared" si="3"/>
        <v>0.2641029213691886</v>
      </c>
      <c r="G83" s="83"/>
    </row>
    <row r="84" spans="1:7" ht="15" customHeight="1">
      <c r="A84" s="6" t="s">
        <v>565</v>
      </c>
      <c r="B84" s="143">
        <v>218112</v>
      </c>
      <c r="C84" s="143">
        <v>228417</v>
      </c>
      <c r="D84" s="13">
        <v>216639</v>
      </c>
      <c r="E84" s="13">
        <v>56359</v>
      </c>
      <c r="F84" s="82">
        <f t="shared" si="3"/>
        <v>0.26015168090694657</v>
      </c>
      <c r="G84" s="83"/>
    </row>
    <row r="85" spans="1:7" ht="15" customHeight="1">
      <c r="A85" s="6" t="s">
        <v>734</v>
      </c>
      <c r="B85" s="143">
        <v>117709</v>
      </c>
      <c r="C85" s="143">
        <v>223514</v>
      </c>
      <c r="D85" s="13">
        <v>117089</v>
      </c>
      <c r="E85" s="13">
        <v>28817</v>
      </c>
      <c r="F85" s="82">
        <f t="shared" si="3"/>
        <v>0.24611193194920103</v>
      </c>
      <c r="G85" s="83"/>
    </row>
    <row r="86" spans="1:7" ht="15" customHeight="1">
      <c r="A86" s="6" t="s">
        <v>960</v>
      </c>
      <c r="B86" s="143">
        <v>163351</v>
      </c>
      <c r="C86" s="143">
        <v>672538</v>
      </c>
      <c r="D86" s="13">
        <v>159763</v>
      </c>
      <c r="E86" s="13">
        <v>28759</v>
      </c>
      <c r="F86" s="82">
        <f t="shared" si="3"/>
        <v>0.18001039039076633</v>
      </c>
      <c r="G86" s="83"/>
    </row>
    <row r="87" spans="1:7" ht="15">
      <c r="A87" s="6" t="s">
        <v>1162</v>
      </c>
      <c r="B87" s="143">
        <v>159370</v>
      </c>
      <c r="C87" s="143">
        <v>447021</v>
      </c>
      <c r="D87" s="13">
        <v>159341</v>
      </c>
      <c r="E87" s="13">
        <v>24916</v>
      </c>
      <c r="F87" s="82">
        <f t="shared" si="3"/>
        <v>0.15636904500411067</v>
      </c>
      <c r="G87" s="83"/>
    </row>
    <row r="88" spans="1:7" ht="15">
      <c r="A88" s="6" t="s">
        <v>785</v>
      </c>
      <c r="B88" s="143">
        <v>478082</v>
      </c>
      <c r="C88" s="143">
        <v>836507</v>
      </c>
      <c r="D88" s="13">
        <v>467298</v>
      </c>
      <c r="E88" s="13">
        <v>65107</v>
      </c>
      <c r="F88" s="82">
        <f t="shared" si="3"/>
        <v>0.1393265111342227</v>
      </c>
      <c r="G88" s="83"/>
    </row>
    <row r="89" spans="1:7" ht="15">
      <c r="A89" s="6" t="s">
        <v>291</v>
      </c>
      <c r="B89" s="143">
        <v>99030</v>
      </c>
      <c r="C89" s="143">
        <v>339030</v>
      </c>
      <c r="D89" s="13">
        <v>98788</v>
      </c>
      <c r="E89" s="13">
        <v>10276</v>
      </c>
      <c r="F89" s="82">
        <f t="shared" si="3"/>
        <v>0.10402073126290642</v>
      </c>
      <c r="G89" s="83"/>
    </row>
    <row r="90" spans="1:7" ht="15">
      <c r="A90" s="6" t="s">
        <v>585</v>
      </c>
      <c r="B90" s="143">
        <v>124506</v>
      </c>
      <c r="C90" s="143">
        <v>431834</v>
      </c>
      <c r="D90" s="13">
        <v>118043</v>
      </c>
      <c r="E90" s="13">
        <v>11157</v>
      </c>
      <c r="F90" s="82">
        <f t="shared" si="3"/>
        <v>0.09451640503884177</v>
      </c>
      <c r="G90" s="83"/>
    </row>
    <row r="91" spans="1:7" ht="15">
      <c r="A91" s="6" t="s">
        <v>649</v>
      </c>
      <c r="B91" s="143">
        <v>322581</v>
      </c>
      <c r="C91" s="143">
        <v>648295</v>
      </c>
      <c r="D91" s="13">
        <v>318562</v>
      </c>
      <c r="E91" s="13">
        <v>29468</v>
      </c>
      <c r="F91" s="82">
        <f t="shared" si="3"/>
        <v>0.09250318619295458</v>
      </c>
      <c r="G91" s="83"/>
    </row>
    <row r="92" spans="1:7" ht="15">
      <c r="A92" s="6" t="s">
        <v>1022</v>
      </c>
      <c r="B92" s="143">
        <v>201568</v>
      </c>
      <c r="C92" s="143">
        <v>464310</v>
      </c>
      <c r="D92" s="13">
        <v>195245</v>
      </c>
      <c r="E92" s="13">
        <v>17525</v>
      </c>
      <c r="F92" s="82">
        <f t="shared" si="3"/>
        <v>0.08975902071755999</v>
      </c>
      <c r="G92" s="83"/>
    </row>
    <row r="93" spans="1:7" ht="15">
      <c r="A93" s="6" t="s">
        <v>985</v>
      </c>
      <c r="B93" s="143">
        <v>80970</v>
      </c>
      <c r="C93" s="143">
        <v>277080</v>
      </c>
      <c r="D93" s="13">
        <v>80844</v>
      </c>
      <c r="E93" s="13">
        <v>6202</v>
      </c>
      <c r="F93" s="82">
        <f t="shared" si="3"/>
        <v>0.07671564989362228</v>
      </c>
      <c r="G93" s="83"/>
    </row>
    <row r="94" spans="1:7" ht="15">
      <c r="A94" s="6" t="s">
        <v>820</v>
      </c>
      <c r="B94" s="143">
        <v>243466</v>
      </c>
      <c r="C94" s="143">
        <v>750828</v>
      </c>
      <c r="D94" s="13">
        <v>240264</v>
      </c>
      <c r="E94" s="13">
        <v>16865</v>
      </c>
      <c r="F94" s="82">
        <f t="shared" si="3"/>
        <v>0.0701936203509473</v>
      </c>
      <c r="G94" s="83"/>
    </row>
    <row r="95" spans="1:7" ht="15">
      <c r="A95" s="6" t="s">
        <v>1066</v>
      </c>
      <c r="B95" s="143">
        <v>388103</v>
      </c>
      <c r="C95" s="143">
        <v>599199</v>
      </c>
      <c r="D95" s="13">
        <v>378472</v>
      </c>
      <c r="E95" s="13">
        <v>26154</v>
      </c>
      <c r="F95" s="82">
        <f t="shared" si="3"/>
        <v>0.06910418736392653</v>
      </c>
      <c r="G95" s="83"/>
    </row>
    <row r="96" spans="1:7" ht="15">
      <c r="A96" s="6" t="s">
        <v>564</v>
      </c>
      <c r="B96" s="143">
        <v>335259</v>
      </c>
      <c r="C96" s="143">
        <v>969031</v>
      </c>
      <c r="D96" s="13">
        <v>332295</v>
      </c>
      <c r="E96" s="13">
        <v>20472</v>
      </c>
      <c r="F96" s="82">
        <f t="shared" si="3"/>
        <v>0.06160790863539927</v>
      </c>
      <c r="G96" s="83"/>
    </row>
    <row r="97" spans="1:7" ht="15">
      <c r="A97" s="6" t="s">
        <v>699</v>
      </c>
      <c r="B97" s="143">
        <v>90985</v>
      </c>
      <c r="C97" s="143">
        <v>358597</v>
      </c>
      <c r="D97" s="13">
        <v>90527</v>
      </c>
      <c r="E97" s="13">
        <v>5335</v>
      </c>
      <c r="F97" s="82">
        <f t="shared" si="3"/>
        <v>0.05893269411335845</v>
      </c>
      <c r="G97" s="83"/>
    </row>
    <row r="98" spans="1:7" ht="15">
      <c r="A98" s="6" t="s">
        <v>1158</v>
      </c>
      <c r="B98" s="143">
        <v>125923</v>
      </c>
      <c r="C98" s="143">
        <v>393987</v>
      </c>
      <c r="D98" s="13">
        <v>123993</v>
      </c>
      <c r="E98" s="13">
        <v>7291</v>
      </c>
      <c r="F98" s="82">
        <f t="shared" si="3"/>
        <v>0.058801706547950285</v>
      </c>
      <c r="G98" s="83"/>
    </row>
    <row r="99" spans="1:7" ht="15">
      <c r="A99" s="6" t="s">
        <v>1178</v>
      </c>
      <c r="B99" s="143">
        <v>217484</v>
      </c>
      <c r="C99" s="143">
        <v>777992</v>
      </c>
      <c r="D99" s="13">
        <v>214065</v>
      </c>
      <c r="E99" s="13">
        <v>11667</v>
      </c>
      <c r="F99" s="82">
        <f t="shared" si="3"/>
        <v>0.05450213720131736</v>
      </c>
      <c r="G99" s="83"/>
    </row>
    <row r="100" spans="1:7" ht="15">
      <c r="A100" s="6" t="s">
        <v>1005</v>
      </c>
      <c r="B100" s="143">
        <v>231317</v>
      </c>
      <c r="C100" s="143">
        <v>834852</v>
      </c>
      <c r="D100" s="13">
        <v>225965</v>
      </c>
      <c r="E100" s="13">
        <v>11203</v>
      </c>
      <c r="F100" s="82">
        <f t="shared" si="3"/>
        <v>0.049578474542517646</v>
      </c>
      <c r="G100" s="83"/>
    </row>
    <row r="101" spans="1:7" ht="15">
      <c r="A101" s="6" t="s">
        <v>629</v>
      </c>
      <c r="B101" s="143">
        <v>201635</v>
      </c>
      <c r="C101" s="143">
        <v>655155</v>
      </c>
      <c r="D101" s="13">
        <v>196098</v>
      </c>
      <c r="E101" s="13">
        <v>9390</v>
      </c>
      <c r="F101" s="82">
        <f t="shared" si="3"/>
        <v>0.047884221154728755</v>
      </c>
      <c r="G101" s="83"/>
    </row>
    <row r="102" spans="1:7" ht="15">
      <c r="A102" s="6" t="s">
        <v>1089</v>
      </c>
      <c r="B102" s="143">
        <v>65926</v>
      </c>
      <c r="C102" s="143">
        <v>231027</v>
      </c>
      <c r="D102" s="13">
        <v>63001</v>
      </c>
      <c r="E102" s="13">
        <v>2990</v>
      </c>
      <c r="F102" s="82">
        <f t="shared" si="3"/>
        <v>0.047459564133902635</v>
      </c>
      <c r="G102" s="83"/>
    </row>
    <row r="103" spans="1:7" ht="15">
      <c r="A103" s="6" t="s">
        <v>1169</v>
      </c>
      <c r="B103" s="143">
        <v>101949</v>
      </c>
      <c r="C103" s="143">
        <v>385577</v>
      </c>
      <c r="D103" s="13">
        <v>98973</v>
      </c>
      <c r="E103" s="13">
        <v>4629</v>
      </c>
      <c r="F103" s="82">
        <f t="shared" si="3"/>
        <v>0.04677033130247643</v>
      </c>
      <c r="G103" s="83"/>
    </row>
    <row r="104" spans="1:6" ht="15">
      <c r="A104" s="6" t="s">
        <v>1173</v>
      </c>
      <c r="B104" s="143">
        <v>84767</v>
      </c>
      <c r="C104" s="143">
        <v>234349</v>
      </c>
      <c r="D104" s="13">
        <v>83917</v>
      </c>
      <c r="E104" s="13">
        <v>3450</v>
      </c>
      <c r="F104" s="82">
        <f t="shared" si="3"/>
        <v>0.04111205119344114</v>
      </c>
    </row>
    <row r="105" spans="1:7" ht="15">
      <c r="A105" s="6" t="s">
        <v>956</v>
      </c>
      <c r="B105" s="143">
        <v>68717</v>
      </c>
      <c r="C105" s="143">
        <v>239358</v>
      </c>
      <c r="D105" s="13">
        <v>68678</v>
      </c>
      <c r="E105" s="13">
        <v>2555</v>
      </c>
      <c r="F105" s="82">
        <f t="shared" si="3"/>
        <v>0.037202597629517456</v>
      </c>
      <c r="G105" s="83"/>
    </row>
    <row r="106" spans="1:7" ht="15">
      <c r="A106" s="6" t="s">
        <v>964</v>
      </c>
      <c r="B106" s="143">
        <v>70796</v>
      </c>
      <c r="C106" s="143">
        <v>254555</v>
      </c>
      <c r="D106" s="13">
        <v>69318</v>
      </c>
      <c r="E106" s="13">
        <v>2400</v>
      </c>
      <c r="F106" s="82">
        <f t="shared" si="3"/>
        <v>0.03462304163420756</v>
      </c>
      <c r="G106" s="83"/>
    </row>
    <row r="107" spans="1:7" ht="15">
      <c r="A107" s="6" t="s">
        <v>989</v>
      </c>
      <c r="B107" s="143">
        <v>68948</v>
      </c>
      <c r="C107" s="143">
        <v>265679</v>
      </c>
      <c r="D107" s="13">
        <v>68542</v>
      </c>
      <c r="E107" s="13">
        <v>2085</v>
      </c>
      <c r="F107" s="82">
        <f t="shared" si="3"/>
        <v>0.030419304951708442</v>
      </c>
      <c r="G107" s="83"/>
    </row>
    <row r="108" spans="1:7" ht="15">
      <c r="A108" s="6" t="s">
        <v>824</v>
      </c>
      <c r="B108" s="143">
        <v>78343</v>
      </c>
      <c r="C108" s="143">
        <v>236065</v>
      </c>
      <c r="D108" s="13">
        <v>76929</v>
      </c>
      <c r="E108" s="13">
        <v>2224</v>
      </c>
      <c r="F108" s="82">
        <f t="shared" si="3"/>
        <v>0.02890977394740605</v>
      </c>
      <c r="G108" s="83"/>
    </row>
    <row r="109" spans="1:7" ht="15">
      <c r="A109" s="6" t="s">
        <v>1154</v>
      </c>
      <c r="B109" s="143">
        <v>145094</v>
      </c>
      <c r="C109" s="143">
        <v>524295</v>
      </c>
      <c r="D109" s="13">
        <v>144488</v>
      </c>
      <c r="E109" s="13">
        <v>3892</v>
      </c>
      <c r="F109" s="82">
        <f t="shared" si="3"/>
        <v>0.02693649299595814</v>
      </c>
      <c r="G109" s="83"/>
    </row>
    <row r="110" spans="1:7" ht="15">
      <c r="A110" s="6" t="s">
        <v>804</v>
      </c>
      <c r="B110" s="143">
        <v>181536</v>
      </c>
      <c r="C110" s="143">
        <v>305489</v>
      </c>
      <c r="D110" s="13">
        <v>180899</v>
      </c>
      <c r="E110" s="13">
        <v>4424</v>
      </c>
      <c r="F110" s="82">
        <f t="shared" si="3"/>
        <v>0.024455635465093783</v>
      </c>
      <c r="G110" s="83"/>
    </row>
    <row r="111" spans="1:7" ht="15">
      <c r="A111" s="6" t="s">
        <v>763</v>
      </c>
      <c r="B111" s="143">
        <v>102791</v>
      </c>
      <c r="C111" s="143">
        <v>312195</v>
      </c>
      <c r="D111" s="13">
        <v>100553</v>
      </c>
      <c r="E111" s="13">
        <v>2147</v>
      </c>
      <c r="F111" s="82">
        <f t="shared" si="3"/>
        <v>0.0213519238610484</v>
      </c>
      <c r="G111" s="83"/>
    </row>
    <row r="112" spans="1:7" ht="15">
      <c r="A112" s="6" t="s">
        <v>1059</v>
      </c>
      <c r="B112" s="143">
        <v>64861</v>
      </c>
      <c r="C112" s="143">
        <v>223491</v>
      </c>
      <c r="D112" s="13">
        <v>63941</v>
      </c>
      <c r="E112" s="13">
        <v>859</v>
      </c>
      <c r="F112" s="82">
        <f t="shared" si="3"/>
        <v>0.013434259708168467</v>
      </c>
      <c r="G112" s="83"/>
    </row>
    <row r="113" spans="3:7" ht="12.75">
      <c r="C113" s="70"/>
      <c r="E113" s="16"/>
      <c r="F113" s="86" t="s">
        <v>1090</v>
      </c>
      <c r="G113" s="86">
        <f>MEDIAN(F82:F112)</f>
        <v>0.05893269411335845</v>
      </c>
    </row>
    <row r="114" spans="1:7" ht="15">
      <c r="A114" s="6"/>
      <c r="B114" s="143"/>
      <c r="C114" s="143"/>
      <c r="D114" s="13"/>
      <c r="E114" s="13"/>
      <c r="F114" s="82"/>
      <c r="G114" s="83"/>
    </row>
    <row r="115" spans="3:7" ht="12.75">
      <c r="C115" s="70"/>
      <c r="E115" s="16"/>
      <c r="F115" s="86" t="s">
        <v>1091</v>
      </c>
      <c r="G115" s="86">
        <f>MEDIAN(F7:F112)</f>
        <v>0.08314123542632298</v>
      </c>
    </row>
    <row r="116" spans="3:6" ht="12.75">
      <c r="C116" s="70"/>
      <c r="E116" s="16"/>
      <c r="F116" s="87"/>
    </row>
    <row r="117" spans="1:6" ht="12.75">
      <c r="A117" s="88"/>
      <c r="B117" s="148"/>
      <c r="C117" s="70"/>
      <c r="D117" s="71"/>
      <c r="E117" s="71"/>
      <c r="F117" s="86"/>
    </row>
    <row r="118" spans="3:6" ht="12.75">
      <c r="C118" s="70"/>
      <c r="E118" s="16"/>
      <c r="F118" s="87"/>
    </row>
  </sheetData>
  <sheetProtection/>
  <printOptions/>
  <pageMargins left="0.75" right="0.75" top="1" bottom="1" header="0.5" footer="0.5"/>
  <pageSetup fitToHeight="0" fitToWidth="1" orientation="landscape"/>
</worksheet>
</file>

<file path=xl/worksheets/sheet11.xml><?xml version="1.0" encoding="utf-8"?>
<worksheet xmlns="http://schemas.openxmlformats.org/spreadsheetml/2006/main" xmlns:r="http://schemas.openxmlformats.org/officeDocument/2006/relationships">
  <dimension ref="A1:D105"/>
  <sheetViews>
    <sheetView zoomScaleSheetLayoutView="109" zoomScalePageLayoutView="0" workbookViewId="0" topLeftCell="A1">
      <selection activeCell="A1" sqref="A1"/>
    </sheetView>
  </sheetViews>
  <sheetFormatPr defaultColWidth="8.8515625" defaultRowHeight="15" customHeight="1"/>
  <cols>
    <col min="1" max="1" width="38.7109375" style="0" customWidth="1"/>
    <col min="2" max="2" width="14.7109375" style="16" customWidth="1"/>
    <col min="3" max="3" width="13.421875" style="16" customWidth="1"/>
    <col min="4" max="4" width="14.421875" style="0" customWidth="1"/>
  </cols>
  <sheetData>
    <row r="1" ht="27" customHeight="1">
      <c r="A1" s="68" t="s">
        <v>1255</v>
      </c>
    </row>
    <row r="2" ht="19.5" customHeight="1">
      <c r="A2" s="6">
        <v>2013</v>
      </c>
    </row>
    <row r="3" ht="15" customHeight="1">
      <c r="A3" s="229" t="s">
        <v>141</v>
      </c>
    </row>
    <row r="4" spans="1:4" ht="46.5" customHeight="1">
      <c r="A4" s="155" t="s">
        <v>342</v>
      </c>
      <c r="B4" s="78" t="s">
        <v>344</v>
      </c>
      <c r="C4" s="78" t="s">
        <v>1256</v>
      </c>
      <c r="D4" s="155" t="s">
        <v>1255</v>
      </c>
    </row>
    <row r="5" spans="1:4" ht="15" customHeight="1">
      <c r="A5" s="6" t="s">
        <v>577</v>
      </c>
      <c r="B5" s="238">
        <v>296550</v>
      </c>
      <c r="C5" s="13">
        <v>363</v>
      </c>
      <c r="D5" s="156">
        <v>12.2</v>
      </c>
    </row>
    <row r="6" spans="1:4" ht="15" customHeight="1">
      <c r="A6" s="6" t="s">
        <v>828</v>
      </c>
      <c r="B6" s="238">
        <v>240323</v>
      </c>
      <c r="C6" s="13">
        <v>278</v>
      </c>
      <c r="D6" s="156">
        <v>11.6</v>
      </c>
    </row>
    <row r="7" spans="1:4" ht="15" customHeight="1">
      <c r="A7" s="6" t="s">
        <v>750</v>
      </c>
      <c r="B7" s="238">
        <v>246541</v>
      </c>
      <c r="C7" s="13">
        <v>207</v>
      </c>
      <c r="D7" s="156">
        <v>8.4</v>
      </c>
    </row>
    <row r="8" spans="1:4" ht="15" customHeight="1">
      <c r="A8" s="6" t="s">
        <v>890</v>
      </c>
      <c r="B8" s="238">
        <v>443775</v>
      </c>
      <c r="C8" s="13">
        <v>358</v>
      </c>
      <c r="D8" s="156">
        <v>8.1</v>
      </c>
    </row>
    <row r="9" spans="1:4" ht="15" customHeight="1">
      <c r="A9" s="6" t="s">
        <v>719</v>
      </c>
      <c r="B9" s="238">
        <v>259384</v>
      </c>
      <c r="C9" s="13">
        <v>204</v>
      </c>
      <c r="D9" s="156">
        <v>7.9</v>
      </c>
    </row>
    <row r="10" spans="1:4" ht="15" customHeight="1">
      <c r="A10" s="6" t="s">
        <v>880</v>
      </c>
      <c r="B10" s="238">
        <v>298610</v>
      </c>
      <c r="C10" s="13">
        <v>224</v>
      </c>
      <c r="D10" s="156">
        <v>7.5</v>
      </c>
    </row>
    <row r="11" spans="1:4" ht="15" customHeight="1">
      <c r="A11" s="6" t="s">
        <v>738</v>
      </c>
      <c r="B11" s="238">
        <v>634535</v>
      </c>
      <c r="C11" s="13">
        <v>436</v>
      </c>
      <c r="D11" s="156">
        <v>6.9</v>
      </c>
    </row>
    <row r="12" spans="1:4" ht="15" customHeight="1">
      <c r="A12" s="6" t="s">
        <v>703</v>
      </c>
      <c r="B12" s="238">
        <v>621342</v>
      </c>
      <c r="C12" s="13">
        <v>421</v>
      </c>
      <c r="D12" s="156">
        <v>6.8</v>
      </c>
    </row>
    <row r="13" spans="1:4" ht="15" customHeight="1">
      <c r="A13" s="6" t="s">
        <v>763</v>
      </c>
      <c r="B13" s="238">
        <v>312195</v>
      </c>
      <c r="C13" s="13">
        <v>201</v>
      </c>
      <c r="D13" s="156">
        <v>6.4</v>
      </c>
    </row>
    <row r="14" spans="1:4" ht="15" customHeight="1">
      <c r="A14" s="6" t="s">
        <v>520</v>
      </c>
      <c r="B14" s="238">
        <v>632323</v>
      </c>
      <c r="C14" s="13">
        <v>406</v>
      </c>
      <c r="D14" s="156">
        <v>6.4</v>
      </c>
    </row>
    <row r="15" spans="1:4" ht="15" customHeight="1">
      <c r="A15" s="6" t="s">
        <v>985</v>
      </c>
      <c r="B15" s="238">
        <v>277080</v>
      </c>
      <c r="C15" s="13">
        <v>174</v>
      </c>
      <c r="D15" s="156">
        <v>6.3</v>
      </c>
    </row>
    <row r="16" spans="1:4" ht="15" customHeight="1">
      <c r="A16" s="6" t="s">
        <v>653</v>
      </c>
      <c r="B16" s="238">
        <v>369250</v>
      </c>
      <c r="C16" s="13">
        <v>232</v>
      </c>
      <c r="D16" s="156">
        <v>6.3</v>
      </c>
    </row>
    <row r="17" spans="1:4" ht="15" customHeight="1">
      <c r="A17" s="6" t="s">
        <v>746</v>
      </c>
      <c r="B17" s="238">
        <v>290770</v>
      </c>
      <c r="C17" s="13">
        <v>184</v>
      </c>
      <c r="D17" s="156">
        <v>6.3</v>
      </c>
    </row>
    <row r="18" spans="1:4" ht="15" customHeight="1">
      <c r="A18" s="6" t="s">
        <v>1162</v>
      </c>
      <c r="B18" s="238">
        <v>447021</v>
      </c>
      <c r="C18" s="13">
        <v>281</v>
      </c>
      <c r="D18" s="156">
        <v>6.3</v>
      </c>
    </row>
    <row r="19" spans="1:4" ht="15" customHeight="1">
      <c r="A19" s="6" t="s">
        <v>283</v>
      </c>
      <c r="B19" s="238">
        <v>221045</v>
      </c>
      <c r="C19" s="13">
        <v>131</v>
      </c>
      <c r="D19" s="156">
        <v>5.9</v>
      </c>
    </row>
    <row r="20" spans="1:4" ht="15" customHeight="1">
      <c r="A20" s="6" t="s">
        <v>715</v>
      </c>
      <c r="B20" s="238">
        <v>636479</v>
      </c>
      <c r="C20" s="13">
        <v>370</v>
      </c>
      <c r="D20" s="156">
        <v>5.8</v>
      </c>
    </row>
    <row r="21" spans="1:4" ht="15" customHeight="1">
      <c r="A21" s="6" t="s">
        <v>952</v>
      </c>
      <c r="B21" s="238">
        <v>701475</v>
      </c>
      <c r="C21" s="13">
        <v>390</v>
      </c>
      <c r="D21" s="156">
        <v>5.6</v>
      </c>
    </row>
    <row r="22" spans="1:4" ht="15" customHeight="1">
      <c r="A22" s="6" t="s">
        <v>1101</v>
      </c>
      <c r="B22" s="238">
        <v>306211</v>
      </c>
      <c r="C22" s="13">
        <v>172</v>
      </c>
      <c r="D22" s="156">
        <v>5.6</v>
      </c>
    </row>
    <row r="23" spans="1:4" ht="15" customHeight="1">
      <c r="A23" s="6" t="s">
        <v>682</v>
      </c>
      <c r="B23" s="238">
        <v>555417</v>
      </c>
      <c r="C23" s="13">
        <v>304</v>
      </c>
      <c r="D23" s="156">
        <v>5.5</v>
      </c>
    </row>
    <row r="24" spans="1:4" ht="15" customHeight="1">
      <c r="A24" s="6" t="s">
        <v>758</v>
      </c>
      <c r="B24" s="238">
        <v>347645</v>
      </c>
      <c r="C24" s="13">
        <v>192</v>
      </c>
      <c r="D24" s="156">
        <v>5.5</v>
      </c>
    </row>
    <row r="25" spans="1:4" ht="15" customHeight="1">
      <c r="A25" s="6" t="s">
        <v>1013</v>
      </c>
      <c r="B25" s="238">
        <v>225427</v>
      </c>
      <c r="C25" s="13">
        <v>122</v>
      </c>
      <c r="D25" s="156">
        <v>5.4</v>
      </c>
    </row>
    <row r="26" spans="1:4" ht="15" customHeight="1">
      <c r="A26" s="6" t="s">
        <v>1070</v>
      </c>
      <c r="B26" s="238">
        <v>421570</v>
      </c>
      <c r="C26" s="13">
        <v>223</v>
      </c>
      <c r="D26" s="156">
        <v>5.3</v>
      </c>
    </row>
    <row r="27" spans="1:4" ht="15" customHeight="1">
      <c r="A27" s="6" t="s">
        <v>875</v>
      </c>
      <c r="B27" s="238">
        <v>603106</v>
      </c>
      <c r="C27" s="13">
        <v>321</v>
      </c>
      <c r="D27" s="156">
        <v>5.3</v>
      </c>
    </row>
    <row r="28" spans="1:4" ht="15" customHeight="1">
      <c r="A28" s="6" t="s">
        <v>896</v>
      </c>
      <c r="B28" s="238">
        <v>423179</v>
      </c>
      <c r="C28" s="13">
        <v>219</v>
      </c>
      <c r="D28" s="156">
        <v>5.2</v>
      </c>
    </row>
    <row r="29" spans="1:4" ht="15" customHeight="1">
      <c r="A29" s="6" t="s">
        <v>589</v>
      </c>
      <c r="B29" s="238">
        <v>809798</v>
      </c>
      <c r="C29" s="13">
        <v>411</v>
      </c>
      <c r="D29" s="156">
        <v>5.1</v>
      </c>
    </row>
    <row r="30" spans="1:4" ht="15" customHeight="1">
      <c r="A30" s="6" t="s">
        <v>785</v>
      </c>
      <c r="B30" s="238">
        <v>836507</v>
      </c>
      <c r="C30" s="13">
        <v>425</v>
      </c>
      <c r="D30" s="156">
        <v>5.1</v>
      </c>
    </row>
    <row r="31" spans="1:4" ht="15" customHeight="1">
      <c r="A31" s="6" t="s">
        <v>808</v>
      </c>
      <c r="B31" s="238">
        <v>265404</v>
      </c>
      <c r="C31" s="13">
        <v>133</v>
      </c>
      <c r="D31" s="156">
        <v>5</v>
      </c>
    </row>
    <row r="32" spans="1:4" ht="15" customHeight="1">
      <c r="A32" s="6" t="s">
        <v>657</v>
      </c>
      <c r="B32" s="238">
        <v>8336697</v>
      </c>
      <c r="C32" s="13">
        <v>4137</v>
      </c>
      <c r="D32" s="156">
        <v>5</v>
      </c>
    </row>
    <row r="33" spans="1:4" ht="15" customHeight="1">
      <c r="A33" s="6" t="s">
        <v>1022</v>
      </c>
      <c r="B33" s="238">
        <v>464310</v>
      </c>
      <c r="C33" s="13">
        <v>229</v>
      </c>
      <c r="D33" s="156">
        <v>4.9</v>
      </c>
    </row>
    <row r="34" spans="1:4" ht="15" customHeight="1">
      <c r="A34" s="6" t="s">
        <v>711</v>
      </c>
      <c r="B34" s="238">
        <v>212303</v>
      </c>
      <c r="C34" s="13">
        <v>102</v>
      </c>
      <c r="D34" s="156">
        <v>4.8</v>
      </c>
    </row>
    <row r="35" spans="1:4" ht="15" customHeight="1">
      <c r="A35" s="6" t="s">
        <v>585</v>
      </c>
      <c r="B35" s="238">
        <v>431834</v>
      </c>
      <c r="C35" s="13">
        <v>206</v>
      </c>
      <c r="D35" s="156">
        <v>4.8</v>
      </c>
    </row>
    <row r="36" spans="1:4" ht="15" customHeight="1">
      <c r="A36" s="6" t="s">
        <v>645</v>
      </c>
      <c r="B36" s="238">
        <v>392880</v>
      </c>
      <c r="C36" s="13">
        <v>189</v>
      </c>
      <c r="D36" s="156">
        <v>4.8</v>
      </c>
    </row>
    <row r="37" spans="1:4" ht="15" customHeight="1">
      <c r="A37" s="6" t="s">
        <v>1074</v>
      </c>
      <c r="B37" s="238">
        <v>249562</v>
      </c>
      <c r="C37" s="13">
        <v>121</v>
      </c>
      <c r="D37" s="156">
        <v>4.8</v>
      </c>
    </row>
    <row r="38" spans="1:4" ht="15" customHeight="1">
      <c r="A38" s="6" t="s">
        <v>907</v>
      </c>
      <c r="B38" s="238">
        <v>475516</v>
      </c>
      <c r="C38" s="13">
        <v>228</v>
      </c>
      <c r="D38" s="156">
        <v>4.8</v>
      </c>
    </row>
    <row r="39" spans="1:4" ht="15" customHeight="1">
      <c r="A39" s="6" t="s">
        <v>633</v>
      </c>
      <c r="B39" s="238">
        <v>452084</v>
      </c>
      <c r="C39" s="13">
        <v>206</v>
      </c>
      <c r="D39" s="156">
        <v>4.6</v>
      </c>
    </row>
    <row r="40" spans="1:4" ht="15" customHeight="1">
      <c r="A40" s="6" t="s">
        <v>581</v>
      </c>
      <c r="B40" s="238">
        <v>390928</v>
      </c>
      <c r="C40" s="13">
        <v>168</v>
      </c>
      <c r="D40" s="156">
        <v>4.3</v>
      </c>
    </row>
    <row r="41" spans="1:4" ht="15" customHeight="1">
      <c r="A41" s="6" t="s">
        <v>948</v>
      </c>
      <c r="B41" s="238">
        <v>634265</v>
      </c>
      <c r="C41" s="13">
        <v>272</v>
      </c>
      <c r="D41" s="156">
        <v>4.3</v>
      </c>
    </row>
    <row r="42" spans="1:4" ht="15" customHeight="1">
      <c r="A42" s="6" t="s">
        <v>1089</v>
      </c>
      <c r="B42" s="238">
        <v>231027</v>
      </c>
      <c r="C42" s="13">
        <v>95</v>
      </c>
      <c r="D42" s="156">
        <v>4.1</v>
      </c>
    </row>
    <row r="43" spans="1:4" ht="15" customHeight="1">
      <c r="A43" s="6" t="s">
        <v>796</v>
      </c>
      <c r="B43" s="238">
        <v>244731</v>
      </c>
      <c r="C43" s="13">
        <v>97</v>
      </c>
      <c r="D43" s="156">
        <v>4</v>
      </c>
    </row>
    <row r="44" spans="1:4" ht="15" customHeight="1">
      <c r="A44" s="6" t="s">
        <v>982</v>
      </c>
      <c r="B44" s="238">
        <v>232143</v>
      </c>
      <c r="C44" s="13">
        <v>91</v>
      </c>
      <c r="D44" s="156">
        <v>3.9</v>
      </c>
    </row>
    <row r="45" spans="1:4" ht="15" customHeight="1">
      <c r="A45" s="6" t="s">
        <v>851</v>
      </c>
      <c r="B45" s="238">
        <v>245782</v>
      </c>
      <c r="C45" s="13">
        <v>96</v>
      </c>
      <c r="D45" s="156">
        <v>3.9</v>
      </c>
    </row>
    <row r="46" spans="1:4" ht="15" customHeight="1">
      <c r="A46" s="6" t="s">
        <v>1062</v>
      </c>
      <c r="B46" s="238">
        <v>400740</v>
      </c>
      <c r="C46" s="13">
        <v>158</v>
      </c>
      <c r="D46" s="156">
        <v>3.9</v>
      </c>
    </row>
    <row r="47" spans="1:4" ht="15" customHeight="1">
      <c r="A47" s="6" t="s">
        <v>707</v>
      </c>
      <c r="B47" s="238">
        <v>230058</v>
      </c>
      <c r="C47" s="13">
        <v>88</v>
      </c>
      <c r="D47" s="156">
        <v>3.8</v>
      </c>
    </row>
    <row r="48" spans="1:4" ht="15" customHeight="1">
      <c r="A48" s="6" t="s">
        <v>661</v>
      </c>
      <c r="B48" s="238">
        <v>277727</v>
      </c>
      <c r="C48" s="13">
        <v>99</v>
      </c>
      <c r="D48" s="156">
        <v>3.6</v>
      </c>
    </row>
    <row r="49" spans="1:4" ht="15" customHeight="1">
      <c r="A49" s="6" t="s">
        <v>960</v>
      </c>
      <c r="B49" s="238">
        <v>672538</v>
      </c>
      <c r="C49" s="13">
        <v>235</v>
      </c>
      <c r="D49" s="156">
        <v>3.5</v>
      </c>
    </row>
    <row r="50" spans="1:4" ht="15" customHeight="1">
      <c r="A50" s="6" t="s">
        <v>804</v>
      </c>
      <c r="B50" s="238">
        <v>305489</v>
      </c>
      <c r="C50" s="13">
        <v>108</v>
      </c>
      <c r="D50" s="156">
        <v>3.5</v>
      </c>
    </row>
    <row r="51" spans="1:4" ht="15" customHeight="1">
      <c r="A51" s="6" t="s">
        <v>742</v>
      </c>
      <c r="B51" s="238">
        <v>318172</v>
      </c>
      <c r="C51" s="13">
        <v>110</v>
      </c>
      <c r="D51" s="156">
        <v>3.5</v>
      </c>
    </row>
    <row r="52" spans="1:4" ht="15" customHeight="1">
      <c r="A52" s="6" t="s">
        <v>695</v>
      </c>
      <c r="B52" s="238">
        <v>842592</v>
      </c>
      <c r="C52" s="13">
        <v>290</v>
      </c>
      <c r="D52" s="156">
        <v>3.4</v>
      </c>
    </row>
    <row r="53" spans="1:4" ht="15" customHeight="1">
      <c r="A53" s="6" t="s">
        <v>964</v>
      </c>
      <c r="B53" s="238">
        <v>254555</v>
      </c>
      <c r="C53" s="13">
        <v>86</v>
      </c>
      <c r="D53" s="156">
        <v>3.4</v>
      </c>
    </row>
    <row r="54" spans="1:4" ht="15" customHeight="1">
      <c r="A54" s="6" t="s">
        <v>812</v>
      </c>
      <c r="B54" s="238">
        <v>467892</v>
      </c>
      <c r="C54" s="13">
        <v>161</v>
      </c>
      <c r="D54" s="156">
        <v>3.4</v>
      </c>
    </row>
    <row r="55" spans="1:4" ht="15" customHeight="1">
      <c r="A55" s="6" t="s">
        <v>824</v>
      </c>
      <c r="B55" s="238">
        <v>236065</v>
      </c>
      <c r="C55" s="13">
        <v>80</v>
      </c>
      <c r="D55" s="156">
        <v>3.4</v>
      </c>
    </row>
    <row r="56" spans="1:4" ht="15" customHeight="1">
      <c r="A56" s="6" t="s">
        <v>919</v>
      </c>
      <c r="B56" s="238">
        <v>1338348</v>
      </c>
      <c r="C56" s="13">
        <v>449</v>
      </c>
      <c r="D56" s="156">
        <v>3.4</v>
      </c>
    </row>
    <row r="57" spans="1:4" ht="15" customHeight="1">
      <c r="A57" s="6" t="s">
        <v>1158</v>
      </c>
      <c r="B57" s="238">
        <v>393987</v>
      </c>
      <c r="C57" s="13">
        <v>133</v>
      </c>
      <c r="D57" s="156">
        <v>3.4</v>
      </c>
    </row>
    <row r="58" spans="1:4" ht="15" customHeight="1">
      <c r="A58" s="6" t="s">
        <v>1169</v>
      </c>
      <c r="B58" s="238">
        <v>385577</v>
      </c>
      <c r="C58" s="13">
        <v>130</v>
      </c>
      <c r="D58" s="156">
        <v>3.4</v>
      </c>
    </row>
    <row r="59" spans="1:4" ht="15" customHeight="1">
      <c r="A59" s="6" t="s">
        <v>691</v>
      </c>
      <c r="B59" s="238">
        <v>339030</v>
      </c>
      <c r="C59" s="13">
        <v>112</v>
      </c>
      <c r="D59" s="156">
        <v>3.3</v>
      </c>
    </row>
    <row r="60" spans="1:4" ht="15" customHeight="1">
      <c r="A60" s="6" t="s">
        <v>1178</v>
      </c>
      <c r="B60" s="238">
        <v>777992</v>
      </c>
      <c r="C60" s="13">
        <v>260</v>
      </c>
      <c r="D60" s="156">
        <v>3.3</v>
      </c>
    </row>
    <row r="61" spans="1:4" ht="15" customHeight="1">
      <c r="A61" s="6" t="s">
        <v>565</v>
      </c>
      <c r="B61" s="238">
        <v>228417</v>
      </c>
      <c r="C61" s="13">
        <v>72</v>
      </c>
      <c r="D61" s="156">
        <v>3.2</v>
      </c>
    </row>
    <row r="62" spans="1:4" ht="15" customHeight="1">
      <c r="A62" s="6" t="s">
        <v>1173</v>
      </c>
      <c r="B62" s="238">
        <v>234349</v>
      </c>
      <c r="C62" s="13">
        <v>74</v>
      </c>
      <c r="D62" s="156">
        <v>3.2</v>
      </c>
    </row>
    <row r="63" spans="1:4" ht="15" customHeight="1">
      <c r="A63" s="6" t="s">
        <v>629</v>
      </c>
      <c r="B63" s="238">
        <v>655155</v>
      </c>
      <c r="C63" s="13">
        <v>205</v>
      </c>
      <c r="D63" s="156">
        <v>3.1</v>
      </c>
    </row>
    <row r="64" spans="1:4" ht="15" customHeight="1">
      <c r="A64" s="6" t="s">
        <v>1086</v>
      </c>
      <c r="B64" s="238">
        <v>272068</v>
      </c>
      <c r="C64" s="13">
        <v>83</v>
      </c>
      <c r="D64" s="156">
        <v>3.1</v>
      </c>
    </row>
    <row r="65" spans="1:4" ht="15" customHeight="1">
      <c r="A65" s="6" t="s">
        <v>944</v>
      </c>
      <c r="B65" s="238">
        <v>1241162</v>
      </c>
      <c r="C65" s="13">
        <v>374</v>
      </c>
      <c r="D65" s="156">
        <v>3</v>
      </c>
    </row>
    <row r="66" spans="1:4" ht="15" customHeight="1">
      <c r="A66" s="6" t="s">
        <v>956</v>
      </c>
      <c r="B66" s="238">
        <v>239358</v>
      </c>
      <c r="C66" s="13">
        <v>69</v>
      </c>
      <c r="D66" s="156">
        <v>2.9</v>
      </c>
    </row>
    <row r="67" spans="1:4" ht="15" customHeight="1">
      <c r="A67" s="6" t="s">
        <v>923</v>
      </c>
      <c r="B67" s="238">
        <v>825863</v>
      </c>
      <c r="C67" s="13">
        <v>236</v>
      </c>
      <c r="D67" s="156">
        <v>2.9</v>
      </c>
    </row>
    <row r="68" spans="1:4" ht="15" customHeight="1">
      <c r="A68" s="6" t="s">
        <v>974</v>
      </c>
      <c r="B68" s="238">
        <v>233564</v>
      </c>
      <c r="C68" s="13">
        <v>65</v>
      </c>
      <c r="D68" s="156">
        <v>2.8</v>
      </c>
    </row>
    <row r="69" spans="1:4" ht="15" customHeight="1">
      <c r="A69" s="6" t="s">
        <v>789</v>
      </c>
      <c r="B69" s="238">
        <v>254441</v>
      </c>
      <c r="C69" s="13">
        <v>70</v>
      </c>
      <c r="D69" s="156">
        <v>2.8</v>
      </c>
    </row>
    <row r="70" spans="1:4" ht="15" customHeight="1">
      <c r="A70" s="6" t="s">
        <v>637</v>
      </c>
      <c r="B70" s="238">
        <v>413892</v>
      </c>
      <c r="C70" s="13">
        <v>116</v>
      </c>
      <c r="D70" s="156">
        <v>2.8</v>
      </c>
    </row>
    <row r="71" spans="1:4" ht="15" customHeight="1">
      <c r="A71" s="6" t="s">
        <v>1154</v>
      </c>
      <c r="B71" s="238">
        <v>524295</v>
      </c>
      <c r="C71" s="13">
        <v>148</v>
      </c>
      <c r="D71" s="156">
        <v>2.8</v>
      </c>
    </row>
    <row r="72" spans="1:4" ht="15" customHeight="1">
      <c r="A72" s="6" t="s">
        <v>1009</v>
      </c>
      <c r="B72" s="238">
        <v>229985</v>
      </c>
      <c r="C72" s="13">
        <v>63</v>
      </c>
      <c r="D72" s="156">
        <v>2.7</v>
      </c>
    </row>
    <row r="73" spans="1:4" ht="15" customHeight="1">
      <c r="A73" s="6" t="s">
        <v>1066</v>
      </c>
      <c r="B73" s="238">
        <v>599199</v>
      </c>
      <c r="C73" s="13">
        <v>159</v>
      </c>
      <c r="D73" s="156">
        <v>2.7</v>
      </c>
    </row>
    <row r="74" spans="1:4" ht="15" customHeight="1">
      <c r="A74" s="6" t="s">
        <v>723</v>
      </c>
      <c r="B74" s="238">
        <v>245628</v>
      </c>
      <c r="C74" s="13">
        <v>61</v>
      </c>
      <c r="D74" s="156">
        <v>2.5</v>
      </c>
    </row>
    <row r="75" spans="1:4" ht="15" customHeight="1">
      <c r="A75" s="6" t="s">
        <v>1005</v>
      </c>
      <c r="B75" s="238">
        <v>834852</v>
      </c>
      <c r="C75" s="13">
        <v>209</v>
      </c>
      <c r="D75" s="156">
        <v>2.5</v>
      </c>
    </row>
    <row r="76" spans="1:4" ht="15" customHeight="1">
      <c r="A76" s="6" t="s">
        <v>726</v>
      </c>
      <c r="B76" s="238">
        <v>982765</v>
      </c>
      <c r="C76" s="13">
        <v>244</v>
      </c>
      <c r="D76" s="156">
        <v>2.5</v>
      </c>
    </row>
    <row r="77" spans="1:4" ht="15" customHeight="1">
      <c r="A77" s="6" t="s">
        <v>281</v>
      </c>
      <c r="B77" s="238">
        <v>375600</v>
      </c>
      <c r="C77" s="13">
        <v>90</v>
      </c>
      <c r="D77" s="156">
        <v>2.4</v>
      </c>
    </row>
    <row r="78" spans="1:4" ht="15" customHeight="1">
      <c r="A78" s="6" t="s">
        <v>564</v>
      </c>
      <c r="B78" s="238">
        <v>969031</v>
      </c>
      <c r="C78" s="13">
        <v>235</v>
      </c>
      <c r="D78" s="156">
        <v>2.4</v>
      </c>
    </row>
    <row r="79" spans="1:4" ht="15" customHeight="1">
      <c r="A79" s="6" t="s">
        <v>1182</v>
      </c>
      <c r="B79" s="238">
        <v>221986</v>
      </c>
      <c r="C79" s="13">
        <v>53</v>
      </c>
      <c r="D79" s="156">
        <v>2.4</v>
      </c>
    </row>
    <row r="80" spans="1:4" ht="15" customHeight="1">
      <c r="A80" s="6" t="s">
        <v>569</v>
      </c>
      <c r="B80" s="238">
        <v>2714856</v>
      </c>
      <c r="C80" s="13">
        <v>615</v>
      </c>
      <c r="D80" s="156">
        <v>2.3</v>
      </c>
    </row>
    <row r="81" spans="1:4" ht="15" customHeight="1">
      <c r="A81" s="6" t="s">
        <v>573</v>
      </c>
      <c r="B81" s="238">
        <v>252422</v>
      </c>
      <c r="C81" s="13">
        <v>57</v>
      </c>
      <c r="D81" s="156">
        <v>2.3</v>
      </c>
    </row>
    <row r="82" spans="1:4" ht="15" customHeight="1">
      <c r="A82" s="6" t="s">
        <v>754</v>
      </c>
      <c r="B82" s="238">
        <v>297984</v>
      </c>
      <c r="C82" s="13">
        <v>68</v>
      </c>
      <c r="D82" s="156">
        <v>2.3</v>
      </c>
    </row>
    <row r="83" spans="1:4" ht="15" customHeight="1">
      <c r="A83" s="6" t="s">
        <v>641</v>
      </c>
      <c r="B83" s="238">
        <v>598916</v>
      </c>
      <c r="C83" s="13">
        <v>134</v>
      </c>
      <c r="D83" s="156">
        <v>2.2</v>
      </c>
    </row>
    <row r="84" spans="1:4" ht="15" customHeight="1">
      <c r="A84" s="6" t="s">
        <v>649</v>
      </c>
      <c r="B84" s="238">
        <v>648295</v>
      </c>
      <c r="C84" s="13">
        <v>143</v>
      </c>
      <c r="D84" s="156">
        <v>2.2</v>
      </c>
    </row>
    <row r="85" spans="1:4" ht="15" customHeight="1">
      <c r="A85" s="6" t="s">
        <v>989</v>
      </c>
      <c r="B85" s="238">
        <v>265679</v>
      </c>
      <c r="C85" s="13">
        <v>56</v>
      </c>
      <c r="D85" s="156">
        <v>2.1</v>
      </c>
    </row>
    <row r="86" spans="1:4" ht="15" customHeight="1">
      <c r="A86" s="6" t="s">
        <v>1078</v>
      </c>
      <c r="B86" s="238">
        <v>1547607</v>
      </c>
      <c r="C86" s="13">
        <v>328</v>
      </c>
      <c r="D86" s="156">
        <v>2.1</v>
      </c>
    </row>
    <row r="87" spans="1:4" ht="15" customHeight="1">
      <c r="A87" s="6" t="s">
        <v>903</v>
      </c>
      <c r="B87" s="238">
        <v>313673</v>
      </c>
      <c r="C87" s="13">
        <v>67</v>
      </c>
      <c r="D87" s="156">
        <v>2.1</v>
      </c>
    </row>
    <row r="88" spans="1:4" ht="15" customHeight="1">
      <c r="A88" s="6" t="s">
        <v>699</v>
      </c>
      <c r="B88" s="238">
        <v>358597</v>
      </c>
      <c r="C88" s="13">
        <v>71</v>
      </c>
      <c r="D88" s="156">
        <v>2</v>
      </c>
    </row>
    <row r="89" spans="1:4" ht="15" customHeight="1">
      <c r="A89" s="6" t="s">
        <v>1001</v>
      </c>
      <c r="B89" s="238">
        <v>2160821</v>
      </c>
      <c r="C89" s="13">
        <v>418</v>
      </c>
      <c r="D89" s="156">
        <v>1.9</v>
      </c>
    </row>
    <row r="90" spans="1:4" ht="15" customHeight="1">
      <c r="A90" s="6" t="s">
        <v>734</v>
      </c>
      <c r="B90" s="238">
        <v>223514</v>
      </c>
      <c r="C90" s="13">
        <v>42</v>
      </c>
      <c r="D90" s="156">
        <v>1.9</v>
      </c>
    </row>
    <row r="91" spans="1:4" ht="15" customHeight="1">
      <c r="A91" s="6" t="s">
        <v>911</v>
      </c>
      <c r="B91" s="238">
        <v>1382951</v>
      </c>
      <c r="C91" s="13">
        <v>254</v>
      </c>
      <c r="D91" s="156">
        <v>1.8</v>
      </c>
    </row>
    <row r="92" spans="1:4" ht="15" customHeight="1">
      <c r="A92" s="6" t="s">
        <v>816</v>
      </c>
      <c r="B92" s="238">
        <v>3857799</v>
      </c>
      <c r="C92" s="13">
        <v>650</v>
      </c>
      <c r="D92" s="156">
        <v>1.7</v>
      </c>
    </row>
    <row r="93" spans="1:4" ht="15" customHeight="1">
      <c r="A93" s="6" t="s">
        <v>820</v>
      </c>
      <c r="B93" s="238">
        <v>750828</v>
      </c>
      <c r="C93" s="13">
        <v>125</v>
      </c>
      <c r="D93" s="156">
        <v>1.7</v>
      </c>
    </row>
    <row r="94" spans="1:4" ht="15" customHeight="1">
      <c r="A94" s="6" t="s">
        <v>876</v>
      </c>
      <c r="B94" s="238">
        <v>343248</v>
      </c>
      <c r="C94" s="13">
        <v>54</v>
      </c>
      <c r="D94" s="156">
        <v>1.6</v>
      </c>
    </row>
    <row r="95" spans="1:4" ht="15" customHeight="1">
      <c r="A95" s="6" t="s">
        <v>1059</v>
      </c>
      <c r="B95" s="238">
        <v>223491</v>
      </c>
      <c r="C95" s="13">
        <v>34</v>
      </c>
      <c r="D95" s="156">
        <v>1.5</v>
      </c>
    </row>
    <row r="96" spans="1:4" ht="15" customHeight="1">
      <c r="A96" s="6" t="s">
        <v>1097</v>
      </c>
      <c r="B96" s="238">
        <v>1488750</v>
      </c>
      <c r="C96" s="13">
        <v>230</v>
      </c>
      <c r="D96" s="156">
        <v>1.5</v>
      </c>
    </row>
    <row r="97" spans="1:4" ht="15" customHeight="1">
      <c r="A97" s="6" t="s">
        <v>915</v>
      </c>
      <c r="B97" s="238">
        <v>213295</v>
      </c>
      <c r="C97" s="13">
        <v>32</v>
      </c>
      <c r="D97" s="156">
        <v>1.5</v>
      </c>
    </row>
    <row r="98" spans="1:4" ht="15" customHeight="1">
      <c r="A98" s="6" t="s">
        <v>730</v>
      </c>
      <c r="B98" s="238">
        <v>330920</v>
      </c>
      <c r="C98" s="13">
        <v>47</v>
      </c>
      <c r="D98" s="156">
        <v>1.4</v>
      </c>
    </row>
    <row r="99" spans="1:4" ht="15" customHeight="1">
      <c r="A99" s="6" t="s">
        <v>970</v>
      </c>
      <c r="B99" s="238">
        <v>505882</v>
      </c>
      <c r="C99" s="13">
        <v>66</v>
      </c>
      <c r="D99" s="156">
        <v>1.3</v>
      </c>
    </row>
    <row r="100" spans="1:4" ht="15" customHeight="1">
      <c r="A100" s="6" t="s">
        <v>978</v>
      </c>
      <c r="B100" s="238">
        <v>221140</v>
      </c>
      <c r="C100" s="13">
        <v>27</v>
      </c>
      <c r="D100" s="156">
        <v>1.2</v>
      </c>
    </row>
    <row r="101" spans="1:4" ht="15" customHeight="1">
      <c r="A101" s="6" t="s">
        <v>800</v>
      </c>
      <c r="B101" s="238">
        <v>596424</v>
      </c>
      <c r="C101" s="13">
        <v>68</v>
      </c>
      <c r="D101" s="156">
        <v>1.1</v>
      </c>
    </row>
    <row r="102" spans="1:4" ht="15" customHeight="1">
      <c r="A102" s="6" t="s">
        <v>993</v>
      </c>
      <c r="B102" s="238">
        <v>231941</v>
      </c>
      <c r="C102" s="13">
        <v>22</v>
      </c>
      <c r="D102" s="156">
        <v>0.9</v>
      </c>
    </row>
    <row r="103" spans="1:4" ht="15" customHeight="1">
      <c r="A103" s="6" t="s">
        <v>943</v>
      </c>
      <c r="B103" s="238">
        <v>284012</v>
      </c>
      <c r="C103" s="13">
        <v>2</v>
      </c>
      <c r="D103" s="156">
        <v>0.1</v>
      </c>
    </row>
    <row r="104" spans="1:4" ht="15" customHeight="1">
      <c r="A104" s="6" t="s">
        <v>997</v>
      </c>
      <c r="B104" s="238">
        <v>345610</v>
      </c>
      <c r="C104" s="13" t="s">
        <v>1187</v>
      </c>
      <c r="D104" s="156"/>
    </row>
    <row r="105" ht="15" customHeight="1">
      <c r="C105" s="13">
        <f>SUM($C$4:$C$104)</f>
        <v>22354</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F459"/>
  <sheetViews>
    <sheetView zoomScaleSheetLayoutView="66" zoomScalePageLayoutView="0" workbookViewId="0" topLeftCell="A1">
      <selection activeCell="A1" sqref="A1"/>
    </sheetView>
  </sheetViews>
  <sheetFormatPr defaultColWidth="8.8515625" defaultRowHeight="15" customHeight="1"/>
  <cols>
    <col min="1" max="1" width="36.8515625" style="15" customWidth="1"/>
    <col min="2" max="2" width="13.421875" style="16" customWidth="1"/>
    <col min="3" max="3" width="16.8515625" style="16" customWidth="1"/>
    <col min="4" max="4" width="63.8515625" style="0" customWidth="1"/>
    <col min="5" max="5" width="14.00390625" style="16" customWidth="1"/>
    <col min="6" max="6" width="13.421875" style="16" customWidth="1"/>
  </cols>
  <sheetData>
    <row r="1" spans="1:6" s="5" customFormat="1" ht="27" customHeight="1">
      <c r="A1" s="1" t="s">
        <v>1436</v>
      </c>
      <c r="B1" s="68"/>
      <c r="C1" s="2"/>
      <c r="D1" s="2"/>
      <c r="E1" s="3"/>
      <c r="F1" s="4"/>
    </row>
    <row r="2" spans="1:6" s="243" customFormat="1" ht="15" customHeight="1">
      <c r="A2" s="240">
        <v>2013</v>
      </c>
      <c r="B2" s="241"/>
      <c r="C2" s="241"/>
      <c r="D2" s="241"/>
      <c r="E2" s="242"/>
      <c r="F2" s="241"/>
    </row>
    <row r="3" spans="1:6" s="5" customFormat="1" ht="16.5" customHeight="1">
      <c r="A3" s="6" t="s">
        <v>341</v>
      </c>
      <c r="B3" s="7"/>
      <c r="C3" s="7"/>
      <c r="D3" s="7"/>
      <c r="E3" s="3"/>
      <c r="F3" s="4"/>
    </row>
    <row r="4" spans="1:6" s="5" customFormat="1" ht="63" customHeight="1">
      <c r="A4" s="8" t="s">
        <v>342</v>
      </c>
      <c r="B4" s="9" t="s">
        <v>343</v>
      </c>
      <c r="C4" s="10" t="s">
        <v>344</v>
      </c>
      <c r="D4" s="9" t="s">
        <v>345</v>
      </c>
      <c r="E4" s="10" t="s">
        <v>346</v>
      </c>
      <c r="F4" s="11"/>
    </row>
    <row r="5" spans="1:6" ht="15" customHeight="1">
      <c r="A5" s="12" t="s">
        <v>347</v>
      </c>
      <c r="B5" s="13">
        <v>120147</v>
      </c>
      <c r="C5" s="13">
        <v>555417</v>
      </c>
      <c r="D5" s="14"/>
      <c r="E5" s="13"/>
      <c r="F5" s="13">
        <v>27373</v>
      </c>
    </row>
    <row r="6" spans="4:5" ht="15" customHeight="1">
      <c r="D6" s="6" t="s">
        <v>348</v>
      </c>
      <c r="E6" s="13">
        <v>21575</v>
      </c>
    </row>
    <row r="7" spans="4:5" ht="15" customHeight="1">
      <c r="D7" s="6" t="s">
        <v>349</v>
      </c>
      <c r="E7" s="13">
        <v>5164</v>
      </c>
    </row>
    <row r="8" spans="4:5" ht="15" customHeight="1">
      <c r="D8" s="6" t="s">
        <v>350</v>
      </c>
      <c r="E8" s="13">
        <v>634</v>
      </c>
    </row>
    <row r="9" ht="15" customHeight="1">
      <c r="D9" s="17"/>
    </row>
    <row r="10" spans="1:6" ht="15" customHeight="1">
      <c r="A10" s="12" t="s">
        <v>351</v>
      </c>
      <c r="B10" s="13">
        <v>31895</v>
      </c>
      <c r="C10" s="13">
        <v>343248</v>
      </c>
      <c r="D10" s="17"/>
      <c r="E10" s="13"/>
      <c r="F10" s="13">
        <v>853</v>
      </c>
    </row>
    <row r="11" spans="4:5" ht="15" customHeight="1">
      <c r="D11" s="6" t="s">
        <v>352</v>
      </c>
      <c r="E11" s="13">
        <v>458</v>
      </c>
    </row>
    <row r="12" spans="4:5" ht="15" customHeight="1">
      <c r="D12" s="6" t="s">
        <v>363</v>
      </c>
      <c r="E12" s="13">
        <v>395</v>
      </c>
    </row>
    <row r="13" ht="15" customHeight="1">
      <c r="D13" s="17"/>
    </row>
    <row r="14" spans="1:6" ht="15" customHeight="1">
      <c r="A14" s="12" t="s">
        <v>364</v>
      </c>
      <c r="B14" s="13">
        <v>1090997</v>
      </c>
      <c r="C14" s="13">
        <v>298610</v>
      </c>
      <c r="D14" s="17"/>
      <c r="E14" s="13"/>
      <c r="F14" s="13">
        <v>501785</v>
      </c>
    </row>
    <row r="15" spans="4:5" ht="15" customHeight="1">
      <c r="D15" s="6" t="s">
        <v>279</v>
      </c>
      <c r="E15" s="13">
        <v>490125</v>
      </c>
    </row>
    <row r="16" spans="4:5" ht="15" customHeight="1">
      <c r="D16" s="6" t="s">
        <v>280</v>
      </c>
      <c r="E16" s="13">
        <v>11660</v>
      </c>
    </row>
    <row r="17" ht="15" customHeight="1">
      <c r="D17" s="17"/>
    </row>
    <row r="18" spans="1:6" ht="15" customHeight="1">
      <c r="A18" s="12" t="s">
        <v>281</v>
      </c>
      <c r="B18" s="13">
        <v>61364</v>
      </c>
      <c r="C18" s="13">
        <v>375600</v>
      </c>
      <c r="D18" s="17"/>
      <c r="E18" s="13"/>
      <c r="F18" s="13">
        <v>4709</v>
      </c>
    </row>
    <row r="19" spans="4:5" ht="15" customHeight="1">
      <c r="D19" s="6" t="s">
        <v>282</v>
      </c>
      <c r="E19" s="13">
        <v>4709</v>
      </c>
    </row>
    <row r="20" ht="15" customHeight="1">
      <c r="D20" s="17"/>
    </row>
    <row r="21" spans="1:6" ht="15" customHeight="1">
      <c r="A21" s="12" t="s">
        <v>283</v>
      </c>
      <c r="B21" s="13">
        <v>16623</v>
      </c>
      <c r="C21" s="13">
        <v>221045</v>
      </c>
      <c r="D21" s="17"/>
      <c r="E21" s="13"/>
      <c r="F21" s="13">
        <v>2042</v>
      </c>
    </row>
    <row r="22" spans="4:5" ht="15" customHeight="1">
      <c r="D22" s="6" t="s">
        <v>284</v>
      </c>
      <c r="E22" s="13">
        <v>960</v>
      </c>
    </row>
    <row r="23" spans="4:5" ht="15" customHeight="1">
      <c r="D23" s="6" t="s">
        <v>285</v>
      </c>
      <c r="E23" s="13">
        <v>947</v>
      </c>
    </row>
    <row r="24" spans="4:5" ht="15" customHeight="1">
      <c r="D24" s="6" t="s">
        <v>286</v>
      </c>
      <c r="E24" s="13">
        <v>135</v>
      </c>
    </row>
    <row r="25" spans="4:5" ht="15" customHeight="1">
      <c r="D25" s="6"/>
      <c r="E25" s="13"/>
    </row>
    <row r="26" spans="1:6" ht="15" customHeight="1">
      <c r="A26" s="12" t="s">
        <v>287</v>
      </c>
      <c r="B26" s="13">
        <v>85217</v>
      </c>
      <c r="C26" s="13">
        <v>443775</v>
      </c>
      <c r="D26" s="17"/>
      <c r="E26" s="13"/>
      <c r="F26" s="13">
        <v>4418</v>
      </c>
    </row>
    <row r="27" spans="4:5" ht="15" customHeight="1">
      <c r="D27" s="6" t="s">
        <v>288</v>
      </c>
      <c r="E27" s="13">
        <v>4358</v>
      </c>
    </row>
    <row r="28" spans="4:5" ht="15" customHeight="1">
      <c r="D28" s="6" t="s">
        <v>289</v>
      </c>
      <c r="E28" s="13">
        <v>39</v>
      </c>
    </row>
    <row r="29" spans="4:5" ht="15" customHeight="1">
      <c r="D29" s="6" t="s">
        <v>290</v>
      </c>
      <c r="E29" s="13">
        <v>21</v>
      </c>
    </row>
    <row r="30" ht="15" customHeight="1">
      <c r="D30" s="17"/>
    </row>
    <row r="31" spans="1:6" ht="15" customHeight="1">
      <c r="A31" s="12" t="s">
        <v>291</v>
      </c>
      <c r="B31" s="13">
        <v>99030</v>
      </c>
      <c r="C31" s="13">
        <v>339030</v>
      </c>
      <c r="D31" s="17"/>
      <c r="E31" s="13"/>
      <c r="F31" s="13">
        <v>10276</v>
      </c>
    </row>
    <row r="32" spans="4:5" ht="15" customHeight="1">
      <c r="D32" s="6" t="s">
        <v>117</v>
      </c>
      <c r="E32" s="13">
        <v>10276</v>
      </c>
    </row>
    <row r="33" ht="15" customHeight="1">
      <c r="D33" s="17"/>
    </row>
    <row r="34" spans="1:6" ht="15" customHeight="1">
      <c r="A34" s="12" t="s">
        <v>118</v>
      </c>
      <c r="B34" s="13">
        <v>190653</v>
      </c>
      <c r="C34" s="13">
        <v>842592</v>
      </c>
      <c r="D34" s="17"/>
      <c r="E34" s="13"/>
      <c r="F34" s="13">
        <v>27398</v>
      </c>
    </row>
    <row r="35" spans="4:5" ht="15" customHeight="1">
      <c r="D35" s="6" t="s">
        <v>119</v>
      </c>
      <c r="E35" s="13">
        <v>19171</v>
      </c>
    </row>
    <row r="36" spans="4:5" ht="15" customHeight="1">
      <c r="D36" s="6" t="s">
        <v>120</v>
      </c>
      <c r="E36" s="13">
        <v>7105</v>
      </c>
    </row>
    <row r="37" spans="4:5" ht="15" customHeight="1">
      <c r="D37" s="6" t="s">
        <v>121</v>
      </c>
      <c r="E37" s="13">
        <v>725</v>
      </c>
    </row>
    <row r="38" spans="4:5" ht="15" customHeight="1">
      <c r="D38" s="6" t="s">
        <v>122</v>
      </c>
      <c r="E38" s="13">
        <v>397</v>
      </c>
    </row>
    <row r="39" ht="15" customHeight="1">
      <c r="D39" s="17"/>
    </row>
    <row r="40" spans="1:6" ht="15" customHeight="1">
      <c r="A40" s="12" t="s">
        <v>123</v>
      </c>
      <c r="B40" s="13">
        <v>90985</v>
      </c>
      <c r="C40" s="13">
        <v>358597</v>
      </c>
      <c r="D40" s="17"/>
      <c r="E40" s="13"/>
      <c r="F40" s="13">
        <v>5335</v>
      </c>
    </row>
    <row r="41" spans="4:5" ht="15" customHeight="1">
      <c r="D41" s="6" t="s">
        <v>124</v>
      </c>
      <c r="E41" s="13">
        <v>4960</v>
      </c>
    </row>
    <row r="42" spans="4:5" ht="15" customHeight="1">
      <c r="D42" s="6" t="s">
        <v>125</v>
      </c>
      <c r="E42" s="13">
        <v>197</v>
      </c>
    </row>
    <row r="43" spans="4:5" ht="15" customHeight="1">
      <c r="D43" s="6" t="s">
        <v>386</v>
      </c>
      <c r="E43" s="13">
        <v>178</v>
      </c>
    </row>
    <row r="44" ht="15" customHeight="1">
      <c r="D44" s="17"/>
    </row>
    <row r="45" spans="1:6" ht="15" customHeight="1">
      <c r="A45" s="12" t="s">
        <v>387</v>
      </c>
      <c r="B45" s="13">
        <v>51804</v>
      </c>
      <c r="C45" s="13">
        <v>621342</v>
      </c>
      <c r="D45" s="17"/>
      <c r="E45" s="13"/>
      <c r="F45" s="13">
        <v>4905</v>
      </c>
    </row>
    <row r="46" spans="4:5" ht="15" customHeight="1">
      <c r="D46" s="6" t="s">
        <v>388</v>
      </c>
      <c r="E46" s="13">
        <v>4862</v>
      </c>
    </row>
    <row r="47" spans="4:5" ht="15" customHeight="1">
      <c r="D47" s="6" t="s">
        <v>389</v>
      </c>
      <c r="E47" s="13">
        <v>43</v>
      </c>
    </row>
    <row r="48" ht="15" customHeight="1">
      <c r="D48" s="17"/>
    </row>
    <row r="49" spans="1:6" ht="15" customHeight="1">
      <c r="A49" s="12" t="s">
        <v>390</v>
      </c>
      <c r="B49" s="13">
        <v>49246</v>
      </c>
      <c r="C49" s="13">
        <v>230058</v>
      </c>
      <c r="D49" s="17"/>
      <c r="E49" s="13"/>
      <c r="F49" s="13">
        <v>1477</v>
      </c>
    </row>
    <row r="50" spans="4:5" ht="15" customHeight="1">
      <c r="D50" s="6" t="s">
        <v>391</v>
      </c>
      <c r="E50" s="13">
        <v>1477</v>
      </c>
    </row>
    <row r="51" ht="15" customHeight="1">
      <c r="D51" s="17"/>
    </row>
    <row r="52" spans="1:6" ht="15" customHeight="1">
      <c r="A52" s="12" t="s">
        <v>392</v>
      </c>
      <c r="B52" s="13">
        <v>50793</v>
      </c>
      <c r="C52" s="13">
        <v>212303</v>
      </c>
      <c r="D52" s="17"/>
      <c r="E52" s="13"/>
      <c r="F52" s="13">
        <v>2775</v>
      </c>
    </row>
    <row r="53" spans="4:5" ht="15" customHeight="1">
      <c r="D53" s="6" t="s">
        <v>393</v>
      </c>
      <c r="E53" s="16">
        <v>2775</v>
      </c>
    </row>
    <row r="54" ht="15" customHeight="1">
      <c r="D54" s="17"/>
    </row>
    <row r="55" spans="1:6" ht="15" customHeight="1">
      <c r="A55" s="12" t="s">
        <v>394</v>
      </c>
      <c r="B55" s="13">
        <v>30897</v>
      </c>
      <c r="C55" s="13">
        <v>636479</v>
      </c>
      <c r="D55" s="17"/>
      <c r="E55" s="13"/>
      <c r="F55" s="13">
        <v>4916</v>
      </c>
    </row>
    <row r="56" spans="4:5" ht="15" customHeight="1">
      <c r="D56" s="6" t="s">
        <v>395</v>
      </c>
      <c r="E56" s="13">
        <v>2807</v>
      </c>
    </row>
    <row r="57" spans="4:5" ht="15" customHeight="1">
      <c r="D57" s="6" t="s">
        <v>483</v>
      </c>
      <c r="E57" s="13">
        <v>1935</v>
      </c>
    </row>
    <row r="58" spans="4:5" ht="15" customHeight="1">
      <c r="D58" s="6" t="s">
        <v>484</v>
      </c>
      <c r="E58" s="13">
        <v>106</v>
      </c>
    </row>
    <row r="59" spans="4:5" ht="15" customHeight="1">
      <c r="D59" s="6" t="s">
        <v>485</v>
      </c>
      <c r="E59" s="13">
        <v>35</v>
      </c>
    </row>
    <row r="60" spans="4:5" ht="15" customHeight="1">
      <c r="D60" s="6" t="s">
        <v>486</v>
      </c>
      <c r="E60" s="13">
        <v>33</v>
      </c>
    </row>
    <row r="61" ht="15" customHeight="1">
      <c r="D61" s="17"/>
    </row>
    <row r="62" spans="1:6" ht="15" customHeight="1">
      <c r="A62" s="12" t="s">
        <v>487</v>
      </c>
      <c r="B62" s="13">
        <v>25846</v>
      </c>
      <c r="C62" s="13">
        <v>259384</v>
      </c>
      <c r="D62" s="17"/>
      <c r="E62" s="13"/>
      <c r="F62" s="13">
        <v>1903</v>
      </c>
    </row>
    <row r="63" spans="4:5" ht="15" customHeight="1">
      <c r="D63" s="6" t="s">
        <v>396</v>
      </c>
      <c r="E63" s="13">
        <v>1842</v>
      </c>
    </row>
    <row r="64" spans="4:5" ht="15" customHeight="1">
      <c r="D64" s="6" t="s">
        <v>397</v>
      </c>
      <c r="E64" s="13">
        <v>60</v>
      </c>
    </row>
    <row r="65" spans="4:5" ht="15" customHeight="1">
      <c r="D65" s="6" t="s">
        <v>398</v>
      </c>
      <c r="E65" s="13">
        <v>1</v>
      </c>
    </row>
    <row r="67" spans="1:6" ht="15" customHeight="1">
      <c r="A67" s="12" t="s">
        <v>399</v>
      </c>
      <c r="B67" s="13">
        <v>41224</v>
      </c>
      <c r="C67" s="13">
        <v>245628</v>
      </c>
      <c r="E67" s="13"/>
      <c r="F67" s="13">
        <v>1528</v>
      </c>
    </row>
    <row r="68" spans="4:5" ht="15" customHeight="1">
      <c r="D68" s="6" t="s">
        <v>400</v>
      </c>
      <c r="E68" s="13">
        <v>1528</v>
      </c>
    </row>
    <row r="70" spans="1:6" ht="15" customHeight="1">
      <c r="A70" s="12" t="s">
        <v>401</v>
      </c>
      <c r="B70" s="13">
        <v>335259</v>
      </c>
      <c r="C70" s="13">
        <v>969031</v>
      </c>
      <c r="E70" s="13"/>
      <c r="F70" s="13">
        <v>20472</v>
      </c>
    </row>
    <row r="71" spans="4:5" ht="15" customHeight="1">
      <c r="D71" s="6" t="s">
        <v>402</v>
      </c>
      <c r="E71" s="13">
        <v>20472</v>
      </c>
    </row>
    <row r="73" spans="1:6" ht="15" customHeight="1">
      <c r="A73" s="12" t="s">
        <v>403</v>
      </c>
      <c r="B73" s="13">
        <v>218112</v>
      </c>
      <c r="C73" s="13">
        <v>228417</v>
      </c>
      <c r="E73" s="13"/>
      <c r="F73" s="13">
        <v>56359</v>
      </c>
    </row>
    <row r="74" spans="4:5" ht="15" customHeight="1">
      <c r="D74" s="6" t="s">
        <v>312</v>
      </c>
      <c r="E74" s="13">
        <v>49246</v>
      </c>
    </row>
    <row r="75" spans="4:5" ht="15" customHeight="1">
      <c r="D75" s="6" t="s">
        <v>313</v>
      </c>
      <c r="E75" s="13">
        <v>4558</v>
      </c>
    </row>
    <row r="76" spans="4:5" ht="15" customHeight="1">
      <c r="D76" s="6" t="s">
        <v>314</v>
      </c>
      <c r="E76" s="13">
        <v>2555</v>
      </c>
    </row>
    <row r="78" spans="1:6" ht="15" customHeight="1">
      <c r="A78" s="12" t="s">
        <v>315</v>
      </c>
      <c r="B78" s="13">
        <v>145686</v>
      </c>
      <c r="C78" s="13">
        <v>2714856</v>
      </c>
      <c r="E78" s="13"/>
      <c r="F78" s="13">
        <v>12485</v>
      </c>
    </row>
    <row r="79" spans="4:5" ht="15" customHeight="1">
      <c r="D79" s="6" t="s">
        <v>320</v>
      </c>
      <c r="E79" s="13">
        <v>8341</v>
      </c>
    </row>
    <row r="80" spans="4:5" ht="15" customHeight="1">
      <c r="D80" s="6" t="s">
        <v>321</v>
      </c>
      <c r="E80" s="13">
        <v>3089</v>
      </c>
    </row>
    <row r="81" spans="4:5" ht="15" customHeight="1">
      <c r="D81" s="6" t="s">
        <v>322</v>
      </c>
      <c r="E81" s="13">
        <v>613</v>
      </c>
    </row>
    <row r="82" spans="4:5" ht="15" customHeight="1">
      <c r="D82" s="6" t="s">
        <v>323</v>
      </c>
      <c r="E82" s="13">
        <v>442</v>
      </c>
    </row>
    <row r="84" spans="1:6" ht="15" customHeight="1">
      <c r="A84" s="12" t="s">
        <v>324</v>
      </c>
      <c r="B84" s="13">
        <v>31764</v>
      </c>
      <c r="C84" s="13">
        <v>252422</v>
      </c>
      <c r="E84" s="13"/>
      <c r="F84" s="13">
        <v>907</v>
      </c>
    </row>
    <row r="85" spans="4:5" ht="15" customHeight="1">
      <c r="D85" s="6" t="s">
        <v>325</v>
      </c>
      <c r="E85" s="13">
        <v>603</v>
      </c>
    </row>
    <row r="86" spans="4:5" ht="15" customHeight="1">
      <c r="D86" s="6" t="s">
        <v>326</v>
      </c>
      <c r="E86" s="13">
        <v>180</v>
      </c>
    </row>
    <row r="87" spans="4:5" ht="15" customHeight="1">
      <c r="D87" s="6" t="s">
        <v>327</v>
      </c>
      <c r="E87" s="13">
        <v>124</v>
      </c>
    </row>
    <row r="89" spans="1:6" ht="15" customHeight="1">
      <c r="A89" s="12" t="s">
        <v>328</v>
      </c>
      <c r="B89" s="13">
        <v>49883</v>
      </c>
      <c r="C89" s="13">
        <v>296550</v>
      </c>
      <c r="E89" s="13"/>
      <c r="F89" s="13">
        <v>6821</v>
      </c>
    </row>
    <row r="90" spans="4:5" ht="15" customHeight="1">
      <c r="D90" s="6" t="s">
        <v>329</v>
      </c>
      <c r="E90" s="13">
        <v>4909</v>
      </c>
    </row>
    <row r="91" spans="4:5" ht="15" customHeight="1">
      <c r="D91" s="6" t="s">
        <v>330</v>
      </c>
      <c r="E91" s="13">
        <v>1444</v>
      </c>
    </row>
    <row r="92" spans="4:5" ht="15" customHeight="1">
      <c r="D92" s="6" t="s">
        <v>191</v>
      </c>
      <c r="E92" s="13">
        <v>465</v>
      </c>
    </row>
    <row r="93" spans="4:5" ht="15" customHeight="1">
      <c r="D93" s="6" t="s">
        <v>192</v>
      </c>
      <c r="E93" s="13">
        <v>3</v>
      </c>
    </row>
    <row r="95" spans="1:6" ht="15" customHeight="1">
      <c r="A95" s="12" t="s">
        <v>193</v>
      </c>
      <c r="B95" s="13">
        <v>49726</v>
      </c>
      <c r="C95" s="13">
        <v>390928</v>
      </c>
      <c r="E95" s="13"/>
      <c r="F95" s="13">
        <v>3068</v>
      </c>
    </row>
    <row r="96" spans="4:5" ht="15" customHeight="1">
      <c r="D96" s="6" t="s">
        <v>194</v>
      </c>
      <c r="E96" s="13">
        <v>1574</v>
      </c>
    </row>
    <row r="97" spans="4:5" ht="15" customHeight="1">
      <c r="D97" s="6" t="s">
        <v>195</v>
      </c>
      <c r="E97" s="13">
        <v>1494</v>
      </c>
    </row>
    <row r="99" spans="1:6" ht="15" customHeight="1">
      <c r="A99" s="12" t="s">
        <v>196</v>
      </c>
      <c r="B99" s="13">
        <v>124506</v>
      </c>
      <c r="C99" s="13">
        <v>431834</v>
      </c>
      <c r="E99" s="13"/>
      <c r="F99" s="13">
        <v>11157</v>
      </c>
    </row>
    <row r="100" spans="4:5" ht="15" customHeight="1">
      <c r="D100" s="6" t="s">
        <v>197</v>
      </c>
      <c r="E100" s="13">
        <v>9180</v>
      </c>
    </row>
    <row r="101" spans="4:5" ht="15" customHeight="1">
      <c r="D101" s="6" t="s">
        <v>198</v>
      </c>
      <c r="E101" s="13">
        <v>1407</v>
      </c>
    </row>
    <row r="102" spans="4:5" ht="15" customHeight="1">
      <c r="D102" s="6" t="s">
        <v>431</v>
      </c>
      <c r="E102" s="13">
        <v>570</v>
      </c>
    </row>
    <row r="104" spans="1:6" ht="15" customHeight="1">
      <c r="A104" s="12" t="s">
        <v>432</v>
      </c>
      <c r="B104" s="13">
        <v>138988</v>
      </c>
      <c r="C104" s="13">
        <v>809798</v>
      </c>
      <c r="E104" s="13"/>
      <c r="F104" s="13">
        <v>10861</v>
      </c>
    </row>
    <row r="105" spans="4:5" ht="15" customHeight="1">
      <c r="D105" s="6" t="s">
        <v>433</v>
      </c>
      <c r="E105" s="13">
        <v>7903</v>
      </c>
    </row>
    <row r="106" spans="4:5" ht="15" customHeight="1">
      <c r="D106" s="6" t="s">
        <v>434</v>
      </c>
      <c r="E106" s="13">
        <v>2958</v>
      </c>
    </row>
    <row r="108" spans="1:6" ht="15" customHeight="1">
      <c r="A108" s="12" t="s">
        <v>435</v>
      </c>
      <c r="B108" s="13">
        <v>102791</v>
      </c>
      <c r="C108" s="13">
        <v>312195</v>
      </c>
      <c r="E108" s="13"/>
      <c r="F108" s="13">
        <v>2147</v>
      </c>
    </row>
    <row r="109" spans="4:5" ht="15" customHeight="1">
      <c r="D109" s="6" t="s">
        <v>436</v>
      </c>
      <c r="E109" s="13">
        <v>1847</v>
      </c>
    </row>
    <row r="110" spans="4:5" ht="15" customHeight="1">
      <c r="D110" s="6" t="s">
        <v>437</v>
      </c>
      <c r="E110" s="13">
        <v>300</v>
      </c>
    </row>
    <row r="112" spans="1:6" ht="15" customHeight="1">
      <c r="A112" s="12" t="s">
        <v>438</v>
      </c>
      <c r="B112" s="13">
        <v>217932</v>
      </c>
      <c r="C112" s="13">
        <v>1241162</v>
      </c>
      <c r="E112" s="13"/>
      <c r="F112" s="13">
        <v>23331</v>
      </c>
    </row>
    <row r="113" spans="4:5" ht="15" customHeight="1">
      <c r="D113" s="6" t="s">
        <v>439</v>
      </c>
      <c r="E113" s="13">
        <v>23331</v>
      </c>
    </row>
    <row r="115" spans="1:6" ht="15" customHeight="1">
      <c r="A115" s="12" t="s">
        <v>440</v>
      </c>
      <c r="B115" s="13">
        <v>97920</v>
      </c>
      <c r="C115" s="13">
        <v>634265</v>
      </c>
      <c r="E115" s="13"/>
      <c r="F115" s="13">
        <v>5900</v>
      </c>
    </row>
    <row r="116" spans="4:5" ht="15" customHeight="1">
      <c r="D116" s="6" t="s">
        <v>441</v>
      </c>
      <c r="E116" s="18">
        <v>5900</v>
      </c>
    </row>
    <row r="118" spans="1:6" ht="15" customHeight="1">
      <c r="A118" s="12" t="s">
        <v>534</v>
      </c>
      <c r="B118" s="13">
        <v>88800</v>
      </c>
      <c r="C118" s="13">
        <v>701475</v>
      </c>
      <c r="E118" s="13"/>
      <c r="F118" s="13">
        <v>5921</v>
      </c>
    </row>
    <row r="119" spans="4:5" ht="15" customHeight="1">
      <c r="D119" s="6" t="s">
        <v>535</v>
      </c>
      <c r="E119" s="13">
        <v>5890</v>
      </c>
    </row>
    <row r="120" spans="4:5" ht="15" customHeight="1">
      <c r="D120" s="6" t="s">
        <v>536</v>
      </c>
      <c r="E120" s="13">
        <v>31</v>
      </c>
    </row>
    <row r="122" spans="1:6" ht="15" customHeight="1">
      <c r="A122" s="12" t="s">
        <v>442</v>
      </c>
      <c r="B122" s="13">
        <v>68717</v>
      </c>
      <c r="C122" s="13">
        <v>239358</v>
      </c>
      <c r="E122" s="13"/>
      <c r="F122" s="13">
        <v>2555</v>
      </c>
    </row>
    <row r="123" spans="4:5" ht="15" customHeight="1">
      <c r="D123" s="6" t="s">
        <v>443</v>
      </c>
      <c r="E123" s="13">
        <v>1855</v>
      </c>
    </row>
    <row r="124" spans="4:5" ht="15" customHeight="1">
      <c r="D124" s="6" t="s">
        <v>444</v>
      </c>
      <c r="E124" s="13">
        <v>700</v>
      </c>
    </row>
    <row r="126" spans="1:6" ht="15" customHeight="1">
      <c r="A126" s="12" t="s">
        <v>445</v>
      </c>
      <c r="B126" s="13">
        <v>163351</v>
      </c>
      <c r="C126" s="13">
        <v>672538</v>
      </c>
      <c r="E126" s="13"/>
      <c r="F126" s="13">
        <v>28759</v>
      </c>
    </row>
    <row r="127" spans="4:5" ht="15" customHeight="1">
      <c r="D127" s="6" t="s">
        <v>446</v>
      </c>
      <c r="E127" s="13">
        <v>25809</v>
      </c>
    </row>
    <row r="128" spans="4:5" ht="15" customHeight="1">
      <c r="D128" s="6" t="s">
        <v>447</v>
      </c>
      <c r="E128" s="13">
        <v>2456</v>
      </c>
    </row>
    <row r="129" spans="4:5" ht="15" customHeight="1">
      <c r="D129" s="6" t="s">
        <v>856</v>
      </c>
      <c r="E129" s="13">
        <v>439</v>
      </c>
    </row>
    <row r="130" spans="4:5" ht="15" customHeight="1">
      <c r="D130" s="6" t="s">
        <v>448</v>
      </c>
      <c r="E130" s="13">
        <v>55</v>
      </c>
    </row>
    <row r="132" spans="1:6" ht="15" customHeight="1">
      <c r="A132" s="12" t="s">
        <v>449</v>
      </c>
      <c r="B132" s="13">
        <v>70796</v>
      </c>
      <c r="C132" s="13">
        <v>254555</v>
      </c>
      <c r="E132" s="13"/>
      <c r="F132" s="13">
        <v>2400</v>
      </c>
    </row>
    <row r="133" spans="4:5" ht="15" customHeight="1">
      <c r="D133" s="6" t="s">
        <v>450</v>
      </c>
      <c r="E133" s="13">
        <v>2400</v>
      </c>
    </row>
    <row r="135" spans="1:6" ht="15" customHeight="1">
      <c r="A135" s="12" t="s">
        <v>356</v>
      </c>
      <c r="B135" s="13">
        <v>217484</v>
      </c>
      <c r="C135" s="13">
        <v>777992</v>
      </c>
      <c r="E135" s="13"/>
      <c r="F135" s="13">
        <v>11667</v>
      </c>
    </row>
    <row r="136" spans="4:5" ht="15" customHeight="1">
      <c r="D136" s="6" t="s">
        <v>357</v>
      </c>
      <c r="E136" s="13">
        <v>11667</v>
      </c>
    </row>
    <row r="138" spans="1:6" ht="15" customHeight="1">
      <c r="A138" s="12" t="s">
        <v>358</v>
      </c>
      <c r="B138" s="13">
        <v>49574</v>
      </c>
      <c r="C138" s="13">
        <v>221986</v>
      </c>
      <c r="E138" s="13"/>
      <c r="F138" s="13">
        <v>21656</v>
      </c>
    </row>
    <row r="139" spans="4:5" ht="15" customHeight="1">
      <c r="D139" s="6" t="s">
        <v>359</v>
      </c>
      <c r="E139" s="13">
        <v>14839</v>
      </c>
    </row>
    <row r="140" spans="4:5" ht="15" customHeight="1">
      <c r="D140" s="6" t="s">
        <v>360</v>
      </c>
      <c r="E140" s="13">
        <v>5967</v>
      </c>
    </row>
    <row r="141" spans="4:5" ht="15" customHeight="1">
      <c r="D141" s="6" t="s">
        <v>361</v>
      </c>
      <c r="E141" s="13">
        <v>850</v>
      </c>
    </row>
    <row r="143" spans="1:6" ht="15" customHeight="1">
      <c r="A143" s="12" t="s">
        <v>362</v>
      </c>
      <c r="B143" s="13">
        <v>71652</v>
      </c>
      <c r="C143" s="13">
        <v>505882</v>
      </c>
      <c r="E143" s="13"/>
      <c r="F143" s="13">
        <v>1573</v>
      </c>
    </row>
    <row r="144" spans="4:5" ht="15" customHeight="1">
      <c r="D144" s="6" t="s">
        <v>366</v>
      </c>
      <c r="E144" s="13">
        <v>1573</v>
      </c>
    </row>
    <row r="146" spans="1:6" ht="15" customHeight="1">
      <c r="A146" s="12" t="s">
        <v>367</v>
      </c>
      <c r="B146" s="13">
        <v>36534</v>
      </c>
      <c r="C146" s="13">
        <v>233564</v>
      </c>
      <c r="E146" s="13"/>
      <c r="F146" s="13">
        <v>3079</v>
      </c>
    </row>
    <row r="147" spans="4:5" ht="15" customHeight="1">
      <c r="D147" s="6" t="s">
        <v>368</v>
      </c>
      <c r="E147" s="13">
        <v>2880</v>
      </c>
    </row>
    <row r="148" spans="4:5" ht="15" customHeight="1">
      <c r="D148" s="6" t="s">
        <v>369</v>
      </c>
      <c r="E148" s="13">
        <v>199</v>
      </c>
    </row>
    <row r="150" spans="1:6" ht="15" customHeight="1">
      <c r="A150" s="12" t="s">
        <v>370</v>
      </c>
      <c r="B150" s="13">
        <v>43496</v>
      </c>
      <c r="C150" s="13">
        <v>221140</v>
      </c>
      <c r="E150" s="13"/>
      <c r="F150" s="13">
        <v>1469</v>
      </c>
    </row>
    <row r="151" spans="4:5" ht="15" customHeight="1">
      <c r="D151" s="6" t="s">
        <v>371</v>
      </c>
      <c r="E151" s="13">
        <v>1469</v>
      </c>
    </row>
    <row r="153" spans="1:6" ht="15" customHeight="1">
      <c r="A153" s="12" t="s">
        <v>372</v>
      </c>
      <c r="B153" s="13">
        <v>38385</v>
      </c>
      <c r="C153" s="13">
        <v>232143</v>
      </c>
      <c r="E153" s="13"/>
      <c r="F153" s="13">
        <v>2188</v>
      </c>
    </row>
    <row r="154" spans="4:5" ht="15" customHeight="1">
      <c r="D154" s="6" t="s">
        <v>373</v>
      </c>
      <c r="E154" s="13">
        <v>2188</v>
      </c>
    </row>
    <row r="156" spans="1:6" ht="15" customHeight="1">
      <c r="A156" s="12" t="s">
        <v>374</v>
      </c>
      <c r="B156" s="13">
        <v>80970</v>
      </c>
      <c r="C156" s="13">
        <v>277080</v>
      </c>
      <c r="E156" s="13"/>
      <c r="F156" s="13">
        <v>6202</v>
      </c>
    </row>
    <row r="157" spans="4:5" ht="15" customHeight="1">
      <c r="D157" s="6" t="s">
        <v>375</v>
      </c>
      <c r="E157" s="13">
        <v>5952</v>
      </c>
    </row>
    <row r="158" spans="4:5" ht="15" customHeight="1">
      <c r="D158" s="6" t="s">
        <v>376</v>
      </c>
      <c r="E158" s="13">
        <v>250</v>
      </c>
    </row>
    <row r="160" spans="1:6" ht="15" customHeight="1">
      <c r="A160" s="12" t="s">
        <v>377</v>
      </c>
      <c r="B160" s="13">
        <v>68948</v>
      </c>
      <c r="C160" s="13">
        <v>265679</v>
      </c>
      <c r="E160" s="13"/>
      <c r="F160" s="13">
        <v>2085</v>
      </c>
    </row>
    <row r="161" spans="4:5" ht="15" customHeight="1">
      <c r="D161" s="6" t="s">
        <v>378</v>
      </c>
      <c r="E161" s="13">
        <v>2054</v>
      </c>
    </row>
    <row r="162" spans="4:5" ht="15" customHeight="1">
      <c r="D162" s="6" t="s">
        <v>292</v>
      </c>
      <c r="E162" s="13">
        <v>31</v>
      </c>
    </row>
    <row r="164" spans="1:6" ht="15" customHeight="1">
      <c r="A164" s="12" t="s">
        <v>293</v>
      </c>
      <c r="B164" s="13">
        <v>13728</v>
      </c>
      <c r="C164" s="13">
        <v>231941</v>
      </c>
      <c r="E164" s="13"/>
      <c r="F164" s="13">
        <v>175</v>
      </c>
    </row>
    <row r="165" spans="4:5" ht="15" customHeight="1">
      <c r="D165" s="6" t="s">
        <v>294</v>
      </c>
      <c r="E165" s="13">
        <v>175</v>
      </c>
    </row>
    <row r="167" spans="1:6" ht="15" customHeight="1">
      <c r="A167" s="12" t="s">
        <v>295</v>
      </c>
      <c r="B167" s="13">
        <v>38720</v>
      </c>
      <c r="C167" s="13">
        <v>345610</v>
      </c>
      <c r="E167" s="13"/>
      <c r="F167" s="13">
        <v>12006</v>
      </c>
    </row>
    <row r="168" spans="4:5" ht="15" customHeight="1">
      <c r="D168" s="6" t="s">
        <v>296</v>
      </c>
      <c r="E168" s="13">
        <v>10054</v>
      </c>
    </row>
    <row r="169" spans="4:5" ht="15" customHeight="1">
      <c r="D169" s="6" t="s">
        <v>297</v>
      </c>
      <c r="E169" s="13">
        <v>1055</v>
      </c>
    </row>
    <row r="170" spans="4:5" ht="15" customHeight="1">
      <c r="D170" s="6" t="s">
        <v>298</v>
      </c>
      <c r="E170" s="13">
        <v>897</v>
      </c>
    </row>
    <row r="172" spans="1:6" ht="15" customHeight="1">
      <c r="A172" s="12" t="s">
        <v>476</v>
      </c>
      <c r="B172" s="13">
        <v>383737</v>
      </c>
      <c r="C172" s="13">
        <v>2160821</v>
      </c>
      <c r="E172" s="13"/>
      <c r="F172" s="13">
        <v>49487</v>
      </c>
    </row>
    <row r="173" spans="4:5" ht="15" customHeight="1">
      <c r="D173" s="6" t="s">
        <v>477</v>
      </c>
      <c r="E173" s="13">
        <v>33640</v>
      </c>
    </row>
    <row r="174" spans="4:5" ht="15" customHeight="1">
      <c r="D174" s="6" t="s">
        <v>478</v>
      </c>
      <c r="E174" s="13">
        <v>13812</v>
      </c>
    </row>
    <row r="175" spans="4:5" ht="15" customHeight="1">
      <c r="D175" s="6" t="s">
        <v>479</v>
      </c>
      <c r="E175" s="13">
        <v>2023</v>
      </c>
    </row>
    <row r="176" spans="4:5" ht="15" customHeight="1">
      <c r="D176" s="6" t="s">
        <v>480</v>
      </c>
      <c r="E176" s="13">
        <v>12</v>
      </c>
    </row>
    <row r="177" spans="4:5" ht="15" customHeight="1">
      <c r="D177" s="6" t="s">
        <v>481</v>
      </c>
      <c r="E177" s="13">
        <v>10</v>
      </c>
    </row>
    <row r="179" spans="1:6" ht="15" customHeight="1">
      <c r="A179" s="12" t="s">
        <v>482</v>
      </c>
      <c r="B179" s="13">
        <v>231317</v>
      </c>
      <c r="C179" s="13">
        <v>834852</v>
      </c>
      <c r="E179" s="13"/>
      <c r="F179" s="13">
        <v>11203</v>
      </c>
    </row>
    <row r="180" spans="4:5" ht="15" customHeight="1">
      <c r="D180" s="6" t="s">
        <v>602</v>
      </c>
      <c r="E180" s="13">
        <v>10953</v>
      </c>
    </row>
    <row r="181" spans="4:5" ht="15" customHeight="1">
      <c r="D181" s="6" t="s">
        <v>603</v>
      </c>
      <c r="E181" s="13">
        <v>250</v>
      </c>
    </row>
    <row r="183" spans="1:6" ht="15" customHeight="1">
      <c r="A183" s="12" t="s">
        <v>604</v>
      </c>
      <c r="B183" s="13">
        <v>42308</v>
      </c>
      <c r="C183" s="13">
        <v>229985</v>
      </c>
      <c r="E183" s="13"/>
      <c r="F183" s="13">
        <v>8508</v>
      </c>
    </row>
    <row r="184" spans="4:5" ht="15" customHeight="1">
      <c r="D184" s="6" t="s">
        <v>488</v>
      </c>
      <c r="E184" s="13">
        <v>8163</v>
      </c>
    </row>
    <row r="185" spans="4:5" ht="15" customHeight="1">
      <c r="D185" s="6" t="s">
        <v>489</v>
      </c>
      <c r="E185" s="13">
        <v>345</v>
      </c>
    </row>
    <row r="187" spans="1:6" ht="15" customHeight="1">
      <c r="A187" s="12" t="s">
        <v>490</v>
      </c>
      <c r="B187" s="13">
        <v>42891</v>
      </c>
      <c r="C187" s="13">
        <v>225427</v>
      </c>
      <c r="E187" s="13"/>
      <c r="F187" s="13">
        <v>1869</v>
      </c>
    </row>
    <row r="188" spans="4:5" ht="15" customHeight="1">
      <c r="D188" s="6" t="s">
        <v>491</v>
      </c>
      <c r="E188" s="13">
        <v>1814</v>
      </c>
    </row>
    <row r="189" spans="4:5" ht="15" customHeight="1">
      <c r="D189" s="6" t="s">
        <v>492</v>
      </c>
      <c r="E189" s="13">
        <v>55</v>
      </c>
    </row>
    <row r="191" spans="1:6" ht="15" customHeight="1">
      <c r="A191" s="12" t="s">
        <v>493</v>
      </c>
      <c r="B191" s="13">
        <v>478082</v>
      </c>
      <c r="C191" s="13">
        <v>836507</v>
      </c>
      <c r="E191" s="13"/>
      <c r="F191" s="13">
        <v>65107</v>
      </c>
    </row>
    <row r="192" spans="4:5" ht="15" customHeight="1">
      <c r="D192" s="6" t="s">
        <v>494</v>
      </c>
      <c r="E192" s="13">
        <v>33396</v>
      </c>
    </row>
    <row r="193" spans="4:5" ht="15" customHeight="1">
      <c r="D193" s="6" t="s">
        <v>404</v>
      </c>
      <c r="E193" s="13">
        <v>9781</v>
      </c>
    </row>
    <row r="194" spans="4:5" ht="15" customHeight="1">
      <c r="D194" s="6" t="s">
        <v>405</v>
      </c>
      <c r="E194" s="13">
        <v>8400</v>
      </c>
    </row>
    <row r="195" spans="4:5" ht="15" customHeight="1">
      <c r="D195" s="6" t="s">
        <v>406</v>
      </c>
      <c r="E195" s="13">
        <v>8195</v>
      </c>
    </row>
    <row r="196" spans="4:5" ht="15" customHeight="1">
      <c r="D196" s="6" t="s">
        <v>407</v>
      </c>
      <c r="E196" s="13">
        <v>5335</v>
      </c>
    </row>
    <row r="198" spans="1:6" ht="15" customHeight="1">
      <c r="A198" s="12" t="s">
        <v>408</v>
      </c>
      <c r="B198" s="13">
        <v>9468</v>
      </c>
      <c r="C198" s="13">
        <v>254441</v>
      </c>
      <c r="E198" s="13"/>
      <c r="F198" s="13">
        <v>1660</v>
      </c>
    </row>
    <row r="199" spans="4:5" ht="15" customHeight="1">
      <c r="D199" s="6" t="s">
        <v>409</v>
      </c>
      <c r="E199" s="13">
        <v>1188</v>
      </c>
    </row>
    <row r="200" spans="4:5" ht="15" customHeight="1">
      <c r="D200" s="6" t="s">
        <v>410</v>
      </c>
      <c r="E200" s="13">
        <v>283</v>
      </c>
    </row>
    <row r="201" spans="4:5" ht="15" customHeight="1">
      <c r="D201" s="6" t="s">
        <v>413</v>
      </c>
      <c r="E201" s="13">
        <v>189</v>
      </c>
    </row>
    <row r="203" spans="1:6" ht="15" customHeight="1">
      <c r="A203" s="12" t="s">
        <v>414</v>
      </c>
      <c r="B203" s="13">
        <v>201568</v>
      </c>
      <c r="C203" s="13">
        <v>464310</v>
      </c>
      <c r="E203" s="13"/>
      <c r="F203" s="13">
        <v>17525</v>
      </c>
    </row>
    <row r="204" spans="4:5" ht="15" customHeight="1">
      <c r="D204" s="6" t="s">
        <v>415</v>
      </c>
      <c r="E204" s="13">
        <v>12135</v>
      </c>
    </row>
    <row r="205" spans="4:5" ht="15" customHeight="1">
      <c r="D205" s="6" t="s">
        <v>416</v>
      </c>
      <c r="E205" s="13">
        <v>5390</v>
      </c>
    </row>
    <row r="207" spans="1:6" ht="15" customHeight="1">
      <c r="A207" s="12" t="s">
        <v>417</v>
      </c>
      <c r="B207" s="13">
        <v>56901</v>
      </c>
      <c r="C207" s="13">
        <v>244731</v>
      </c>
      <c r="E207" s="13"/>
      <c r="F207" s="13">
        <v>1412</v>
      </c>
    </row>
    <row r="208" spans="4:5" ht="15" customHeight="1">
      <c r="D208" s="6" t="s">
        <v>418</v>
      </c>
      <c r="E208" s="13">
        <v>1041</v>
      </c>
    </row>
    <row r="209" spans="4:5" ht="15" customHeight="1">
      <c r="D209" s="6" t="s">
        <v>419</v>
      </c>
      <c r="E209" s="13">
        <v>371</v>
      </c>
    </row>
    <row r="211" spans="1:6" ht="15" customHeight="1">
      <c r="A211" s="12" t="s">
        <v>420</v>
      </c>
      <c r="B211" s="13">
        <v>86921</v>
      </c>
      <c r="C211" s="13">
        <v>596424</v>
      </c>
      <c r="E211" s="13"/>
      <c r="F211" s="13">
        <v>3072</v>
      </c>
    </row>
    <row r="212" spans="4:5" ht="15" customHeight="1">
      <c r="D212" s="6" t="s">
        <v>421</v>
      </c>
      <c r="E212" s="13">
        <v>3069</v>
      </c>
    </row>
    <row r="213" spans="4:5" ht="15" customHeight="1">
      <c r="D213" s="6" t="s">
        <v>422</v>
      </c>
      <c r="E213" s="13">
        <v>3</v>
      </c>
    </row>
    <row r="215" spans="1:6" ht="15" customHeight="1">
      <c r="A215" s="12" t="s">
        <v>423</v>
      </c>
      <c r="B215" s="13">
        <v>181536</v>
      </c>
      <c r="C215" s="13">
        <v>305489</v>
      </c>
      <c r="E215" s="13"/>
      <c r="F215" s="13">
        <v>4424</v>
      </c>
    </row>
    <row r="216" spans="4:5" ht="15" customHeight="1">
      <c r="D216" s="6" t="s">
        <v>331</v>
      </c>
      <c r="E216" s="13">
        <v>4405</v>
      </c>
    </row>
    <row r="217" spans="4:5" ht="15" customHeight="1">
      <c r="D217" s="6" t="s">
        <v>332</v>
      </c>
      <c r="E217" s="13">
        <v>19</v>
      </c>
    </row>
    <row r="219" spans="1:6" ht="15" customHeight="1">
      <c r="A219" s="12" t="s">
        <v>333</v>
      </c>
      <c r="B219" s="13">
        <v>57033</v>
      </c>
      <c r="C219" s="13">
        <v>265404</v>
      </c>
      <c r="E219" s="13"/>
      <c r="F219" s="13">
        <v>6304</v>
      </c>
    </row>
    <row r="220" spans="4:5" ht="15" customHeight="1">
      <c r="D220" s="6" t="s">
        <v>334</v>
      </c>
      <c r="E220" s="13">
        <v>6304</v>
      </c>
    </row>
    <row r="222" spans="1:6" ht="15" customHeight="1">
      <c r="A222" s="12" t="s">
        <v>335</v>
      </c>
      <c r="B222" s="13">
        <v>32188</v>
      </c>
      <c r="C222" s="13">
        <v>467892</v>
      </c>
      <c r="E222" s="13"/>
      <c r="F222" s="13">
        <v>3121</v>
      </c>
    </row>
    <row r="223" spans="4:5" ht="15" customHeight="1">
      <c r="D223" s="6" t="s">
        <v>336</v>
      </c>
      <c r="E223" s="13">
        <v>3121</v>
      </c>
    </row>
    <row r="225" spans="1:6" ht="15" customHeight="1">
      <c r="A225" s="12" t="s">
        <v>337</v>
      </c>
      <c r="B225" s="13">
        <v>299949</v>
      </c>
      <c r="C225" s="13">
        <v>3857799</v>
      </c>
      <c r="E225" s="13"/>
      <c r="F225" s="13">
        <v>36113</v>
      </c>
    </row>
    <row r="226" spans="4:5" ht="15" customHeight="1">
      <c r="D226" s="6" t="s">
        <v>338</v>
      </c>
      <c r="E226" s="13">
        <v>15904</v>
      </c>
    </row>
    <row r="227" spans="4:5" ht="15" customHeight="1">
      <c r="D227" s="6" t="s">
        <v>528</v>
      </c>
      <c r="E227" s="13">
        <v>10465</v>
      </c>
    </row>
    <row r="228" spans="4:5" ht="15" customHeight="1">
      <c r="D228" s="6" t="s">
        <v>529</v>
      </c>
      <c r="E228" s="13">
        <v>5938</v>
      </c>
    </row>
    <row r="229" spans="4:5" ht="15" customHeight="1">
      <c r="D229" s="6" t="s">
        <v>530</v>
      </c>
      <c r="E229" s="13">
        <v>2641</v>
      </c>
    </row>
    <row r="230" spans="4:5" ht="15" customHeight="1">
      <c r="D230" s="19" t="s">
        <v>531</v>
      </c>
      <c r="E230" s="13">
        <v>659</v>
      </c>
    </row>
    <row r="231" spans="4:5" ht="15" customHeight="1">
      <c r="D231" s="19" t="s">
        <v>532</v>
      </c>
      <c r="E231" s="13">
        <v>288</v>
      </c>
    </row>
    <row r="232" spans="4:5" ht="15" customHeight="1">
      <c r="D232" s="6" t="s">
        <v>533</v>
      </c>
      <c r="E232" s="13">
        <v>218</v>
      </c>
    </row>
    <row r="234" spans="1:6" ht="15" customHeight="1">
      <c r="A234" s="12" t="s">
        <v>671</v>
      </c>
      <c r="B234" s="13">
        <v>243466</v>
      </c>
      <c r="C234" s="13">
        <v>750828</v>
      </c>
      <c r="E234" s="13"/>
      <c r="F234" s="13">
        <v>16865</v>
      </c>
    </row>
    <row r="235" spans="4:5" ht="15" customHeight="1">
      <c r="D235" s="6" t="s">
        <v>672</v>
      </c>
      <c r="E235" s="13">
        <v>12583</v>
      </c>
    </row>
    <row r="236" spans="4:5" ht="15" customHeight="1">
      <c r="D236" s="6" t="s">
        <v>673</v>
      </c>
      <c r="E236" s="13">
        <v>3684</v>
      </c>
    </row>
    <row r="237" spans="4:5" ht="15" customHeight="1">
      <c r="D237" s="6" t="s">
        <v>674</v>
      </c>
      <c r="E237" s="13">
        <v>513</v>
      </c>
    </row>
    <row r="238" spans="4:5" ht="15" customHeight="1">
      <c r="D238" s="6" t="s">
        <v>537</v>
      </c>
      <c r="E238" s="13">
        <v>85</v>
      </c>
    </row>
    <row r="240" spans="1:6" ht="15" customHeight="1">
      <c r="A240" s="12" t="s">
        <v>538</v>
      </c>
      <c r="B240" s="13">
        <v>78343</v>
      </c>
      <c r="C240" s="13">
        <v>236065</v>
      </c>
      <c r="E240" s="13"/>
      <c r="F240" s="13">
        <v>2224</v>
      </c>
    </row>
    <row r="241" spans="4:5" ht="15" customHeight="1">
      <c r="D241" s="6" t="s">
        <v>539</v>
      </c>
      <c r="E241" s="13">
        <v>2224</v>
      </c>
    </row>
    <row r="243" spans="1:6" ht="15" customHeight="1">
      <c r="A243" s="12" t="s">
        <v>540</v>
      </c>
      <c r="B243" s="13">
        <v>49145</v>
      </c>
      <c r="C243" s="13">
        <v>240323</v>
      </c>
      <c r="E243" s="13"/>
      <c r="F243" s="13">
        <v>5447</v>
      </c>
    </row>
    <row r="244" spans="4:5" ht="15" customHeight="1">
      <c r="D244" s="6" t="s">
        <v>541</v>
      </c>
      <c r="E244" s="13">
        <v>4557</v>
      </c>
    </row>
    <row r="245" spans="4:5" ht="15" customHeight="1">
      <c r="D245" s="6" t="s">
        <v>542</v>
      </c>
      <c r="E245" s="13">
        <v>890</v>
      </c>
    </row>
    <row r="247" spans="1:6" ht="15" customHeight="1">
      <c r="A247" s="12" t="s">
        <v>543</v>
      </c>
      <c r="B247" s="13">
        <v>201635</v>
      </c>
      <c r="C247" s="13">
        <v>655155</v>
      </c>
      <c r="E247" s="13"/>
      <c r="F247" s="13">
        <v>9390</v>
      </c>
    </row>
    <row r="248" spans="4:5" ht="15" customHeight="1">
      <c r="D248" s="6" t="s">
        <v>451</v>
      </c>
      <c r="E248" s="13">
        <v>4802</v>
      </c>
    </row>
    <row r="249" spans="4:5" ht="15" customHeight="1">
      <c r="D249" s="6" t="s">
        <v>452</v>
      </c>
      <c r="E249" s="13">
        <v>3200</v>
      </c>
    </row>
    <row r="250" spans="2:5" ht="15" customHeight="1">
      <c r="B250" s="20"/>
      <c r="D250" s="6" t="s">
        <v>453</v>
      </c>
      <c r="E250" s="13">
        <v>1138</v>
      </c>
    </row>
    <row r="251" spans="4:5" ht="15" customHeight="1">
      <c r="D251" s="6" t="s">
        <v>454</v>
      </c>
      <c r="E251" s="13">
        <v>250</v>
      </c>
    </row>
    <row r="253" spans="1:6" ht="15" customHeight="1">
      <c r="A253" s="12" t="s">
        <v>455</v>
      </c>
      <c r="B253" s="13">
        <v>87330</v>
      </c>
      <c r="C253" s="13">
        <v>452084</v>
      </c>
      <c r="E253" s="13"/>
      <c r="F253" s="13">
        <v>2281</v>
      </c>
    </row>
    <row r="254" spans="4:5" ht="15" customHeight="1">
      <c r="D254" s="6" t="s">
        <v>456</v>
      </c>
      <c r="E254" s="13">
        <v>2281</v>
      </c>
    </row>
    <row r="256" spans="1:6" ht="15" customHeight="1">
      <c r="A256" s="12" t="s">
        <v>457</v>
      </c>
      <c r="B256" s="13">
        <v>22957</v>
      </c>
      <c r="C256" s="13">
        <v>413892</v>
      </c>
      <c r="E256" s="13"/>
      <c r="F256" s="13">
        <v>1180</v>
      </c>
    </row>
    <row r="257" spans="4:5" ht="15" customHeight="1">
      <c r="D257" s="6" t="s">
        <v>458</v>
      </c>
      <c r="E257" s="13">
        <v>1037</v>
      </c>
    </row>
    <row r="258" spans="4:5" ht="15" customHeight="1">
      <c r="D258" s="6" t="s">
        <v>459</v>
      </c>
      <c r="E258" s="13">
        <v>88</v>
      </c>
    </row>
    <row r="259" spans="4:5" ht="15" customHeight="1">
      <c r="D259" s="6" t="s">
        <v>460</v>
      </c>
      <c r="E259" s="13">
        <v>55</v>
      </c>
    </row>
    <row r="261" spans="1:6" ht="15" customHeight="1">
      <c r="A261" s="12" t="s">
        <v>365</v>
      </c>
      <c r="B261" s="13">
        <v>61518</v>
      </c>
      <c r="C261" s="13">
        <v>598916</v>
      </c>
      <c r="E261" s="13"/>
      <c r="F261" s="13">
        <v>6280</v>
      </c>
    </row>
    <row r="262" spans="4:5" ht="15" customHeight="1">
      <c r="D262" s="6" t="s">
        <v>462</v>
      </c>
      <c r="E262" s="13">
        <v>5376</v>
      </c>
    </row>
    <row r="263" spans="4:5" ht="15" customHeight="1">
      <c r="D263" s="6" t="s">
        <v>463</v>
      </c>
      <c r="E263" s="13">
        <v>516</v>
      </c>
    </row>
    <row r="264" spans="4:5" ht="15" customHeight="1">
      <c r="D264" s="6" t="s">
        <v>464</v>
      </c>
      <c r="E264" s="13">
        <v>307</v>
      </c>
    </row>
    <row r="265" spans="4:5" ht="15" customHeight="1">
      <c r="D265" s="6" t="s">
        <v>465</v>
      </c>
      <c r="E265" s="13">
        <v>81</v>
      </c>
    </row>
    <row r="267" spans="1:6" ht="15" customHeight="1">
      <c r="A267" s="12" t="s">
        <v>466</v>
      </c>
      <c r="B267" s="13">
        <v>34543</v>
      </c>
      <c r="C267" s="13">
        <v>392880</v>
      </c>
      <c r="E267" s="13"/>
      <c r="F267" s="13">
        <v>5055</v>
      </c>
    </row>
    <row r="268" spans="4:5" ht="15" customHeight="1">
      <c r="D268" s="6" t="s">
        <v>467</v>
      </c>
      <c r="E268" s="13">
        <v>5055</v>
      </c>
    </row>
    <row r="270" spans="1:6" ht="15" customHeight="1">
      <c r="A270" s="12" t="s">
        <v>468</v>
      </c>
      <c r="B270" s="13">
        <v>322581</v>
      </c>
      <c r="C270" s="13">
        <v>648295</v>
      </c>
      <c r="E270" s="13"/>
      <c r="F270" s="13">
        <v>29468</v>
      </c>
    </row>
    <row r="271" spans="4:5" ht="15" customHeight="1">
      <c r="D271" s="6" t="s">
        <v>469</v>
      </c>
      <c r="E271" s="13">
        <v>13022</v>
      </c>
    </row>
    <row r="272" spans="4:5" ht="15" customHeight="1">
      <c r="D272" s="6" t="s">
        <v>470</v>
      </c>
      <c r="E272" s="13">
        <v>11599</v>
      </c>
    </row>
    <row r="273" spans="4:5" ht="15" customHeight="1">
      <c r="D273" s="6" t="s">
        <v>471</v>
      </c>
      <c r="E273" s="13">
        <v>2947</v>
      </c>
    </row>
    <row r="274" spans="4:5" ht="15" customHeight="1">
      <c r="D274" s="6" t="s">
        <v>379</v>
      </c>
      <c r="E274" s="13">
        <v>1900</v>
      </c>
    </row>
    <row r="276" spans="1:6" ht="15" customHeight="1">
      <c r="A276" s="12" t="s">
        <v>380</v>
      </c>
      <c r="B276" s="13">
        <v>108431</v>
      </c>
      <c r="C276" s="13">
        <v>369250</v>
      </c>
      <c r="E276" s="13"/>
      <c r="F276" s="13">
        <v>28432</v>
      </c>
    </row>
    <row r="277" spans="4:5" ht="15" customHeight="1">
      <c r="D277" s="6" t="s">
        <v>381</v>
      </c>
      <c r="E277" s="13">
        <v>24293</v>
      </c>
    </row>
    <row r="278" spans="4:5" ht="15" customHeight="1">
      <c r="D278" s="6" t="s">
        <v>382</v>
      </c>
      <c r="E278" s="13">
        <v>1300</v>
      </c>
    </row>
    <row r="279" spans="4:5" ht="15" customHeight="1">
      <c r="D279" s="6" t="s">
        <v>383</v>
      </c>
      <c r="E279" s="13">
        <v>1249</v>
      </c>
    </row>
    <row r="280" spans="4:5" ht="15" customHeight="1">
      <c r="D280" s="6" t="s">
        <v>384</v>
      </c>
      <c r="E280" s="13">
        <v>1076</v>
      </c>
    </row>
    <row r="281" spans="4:5" ht="15" customHeight="1">
      <c r="D281" s="6" t="s">
        <v>385</v>
      </c>
      <c r="E281" s="13">
        <v>400</v>
      </c>
    </row>
    <row r="282" spans="4:5" ht="15" customHeight="1">
      <c r="D282" s="6" t="s">
        <v>595</v>
      </c>
      <c r="E282" s="13">
        <v>105</v>
      </c>
    </row>
    <row r="283" spans="4:5" ht="15" customHeight="1">
      <c r="D283" s="6" t="s">
        <v>596</v>
      </c>
      <c r="E283" s="13">
        <v>9</v>
      </c>
    </row>
    <row r="285" spans="1:6" ht="15" customHeight="1">
      <c r="A285" s="12" t="s">
        <v>597</v>
      </c>
      <c r="B285" s="13">
        <v>193692</v>
      </c>
      <c r="C285" s="13">
        <v>8336697</v>
      </c>
      <c r="E285" s="13"/>
      <c r="F285" s="13">
        <v>38606</v>
      </c>
    </row>
    <row r="286" spans="4:5" ht="15" customHeight="1">
      <c r="D286" s="6" t="s">
        <v>598</v>
      </c>
      <c r="E286" s="13">
        <v>29462</v>
      </c>
    </row>
    <row r="287" spans="4:5" ht="15" customHeight="1">
      <c r="D287" s="6" t="s">
        <v>599</v>
      </c>
      <c r="E287" s="13">
        <v>7175</v>
      </c>
    </row>
    <row r="288" spans="4:5" ht="15" customHeight="1">
      <c r="D288" s="6" t="s">
        <v>600</v>
      </c>
      <c r="E288" s="13">
        <v>1300</v>
      </c>
    </row>
    <row r="289" spans="4:5" ht="15" customHeight="1">
      <c r="D289" s="6" t="s">
        <v>601</v>
      </c>
      <c r="E289" s="13">
        <v>669</v>
      </c>
    </row>
    <row r="291" spans="1:6" ht="15" customHeight="1">
      <c r="A291" s="12" t="s">
        <v>774</v>
      </c>
      <c r="B291" s="13">
        <v>15480</v>
      </c>
      <c r="C291" s="13">
        <v>277727</v>
      </c>
      <c r="E291" s="13"/>
      <c r="F291" s="13">
        <v>847</v>
      </c>
    </row>
    <row r="292" spans="4:5" ht="15" customHeight="1">
      <c r="D292" s="6" t="s">
        <v>775</v>
      </c>
      <c r="E292" s="13">
        <v>758</v>
      </c>
    </row>
    <row r="293" spans="4:5" ht="15" customHeight="1">
      <c r="D293" s="6" t="s">
        <v>605</v>
      </c>
      <c r="E293" s="13">
        <v>89</v>
      </c>
    </row>
    <row r="295" spans="1:6" ht="15" customHeight="1">
      <c r="A295" s="12" t="s">
        <v>606</v>
      </c>
      <c r="B295" s="13">
        <v>34637</v>
      </c>
      <c r="C295" s="13">
        <v>245782</v>
      </c>
      <c r="E295" s="13"/>
      <c r="F295" s="13">
        <v>602</v>
      </c>
    </row>
    <row r="296" spans="4:5" ht="15" customHeight="1">
      <c r="D296" s="6" t="s">
        <v>607</v>
      </c>
      <c r="E296" s="13">
        <v>602</v>
      </c>
    </row>
    <row r="298" spans="1:6" ht="15" customHeight="1">
      <c r="A298" s="12" t="s">
        <v>495</v>
      </c>
      <c r="B298" s="13">
        <v>64861</v>
      </c>
      <c r="C298" s="13">
        <v>223491</v>
      </c>
      <c r="E298" s="13"/>
      <c r="F298" s="13">
        <v>859</v>
      </c>
    </row>
    <row r="299" spans="4:5" ht="15" customHeight="1">
      <c r="D299" s="6" t="s">
        <v>496</v>
      </c>
      <c r="E299" s="13">
        <v>859</v>
      </c>
    </row>
    <row r="301" spans="1:6" ht="15" customHeight="1">
      <c r="A301" s="12" t="s">
        <v>497</v>
      </c>
      <c r="B301" s="13">
        <v>35703</v>
      </c>
      <c r="C301" s="13">
        <v>400740</v>
      </c>
      <c r="E301" s="13"/>
      <c r="F301" s="13">
        <v>6063</v>
      </c>
    </row>
    <row r="302" spans="4:5" ht="15" customHeight="1">
      <c r="D302" s="6" t="s">
        <v>498</v>
      </c>
      <c r="E302" s="13">
        <v>4101</v>
      </c>
    </row>
    <row r="303" spans="4:5" ht="15" customHeight="1">
      <c r="D303" s="6" t="s">
        <v>499</v>
      </c>
      <c r="E303" s="13">
        <v>1701</v>
      </c>
    </row>
    <row r="304" spans="4:5" ht="15" customHeight="1">
      <c r="D304" s="6" t="s">
        <v>500</v>
      </c>
      <c r="E304" s="13">
        <v>261</v>
      </c>
    </row>
    <row r="306" spans="1:6" ht="15" customHeight="1">
      <c r="A306" s="12" t="s">
        <v>501</v>
      </c>
      <c r="B306" s="13">
        <v>388103</v>
      </c>
      <c r="C306" s="13">
        <v>599199</v>
      </c>
      <c r="E306" s="13"/>
      <c r="F306" s="13">
        <v>26154</v>
      </c>
    </row>
    <row r="307" spans="4:5" ht="15" customHeight="1">
      <c r="D307" s="6" t="s">
        <v>502</v>
      </c>
      <c r="E307" s="13">
        <v>26137</v>
      </c>
    </row>
    <row r="308" spans="4:5" ht="15" customHeight="1">
      <c r="D308" s="6" t="s">
        <v>503</v>
      </c>
      <c r="E308" s="13">
        <v>17</v>
      </c>
    </row>
    <row r="310" spans="1:6" ht="15" customHeight="1">
      <c r="A310" s="12" t="s">
        <v>504</v>
      </c>
      <c r="B310" s="13">
        <v>81337</v>
      </c>
      <c r="C310" s="13">
        <v>421570</v>
      </c>
      <c r="E310" s="13"/>
      <c r="F310" s="13">
        <v>10391</v>
      </c>
    </row>
    <row r="311" spans="4:5" ht="15" customHeight="1">
      <c r="D311" s="6" t="s">
        <v>505</v>
      </c>
      <c r="E311" s="13">
        <v>10391</v>
      </c>
    </row>
    <row r="313" spans="1:6" ht="15" customHeight="1">
      <c r="A313" s="12" t="s">
        <v>411</v>
      </c>
      <c r="B313" s="13">
        <v>65533</v>
      </c>
      <c r="C313" s="13">
        <v>249562</v>
      </c>
      <c r="E313" s="13"/>
      <c r="F313" s="13">
        <v>2972</v>
      </c>
    </row>
    <row r="314" spans="4:5" ht="15" customHeight="1">
      <c r="D314" s="6" t="s">
        <v>412</v>
      </c>
      <c r="E314" s="13">
        <v>2948</v>
      </c>
    </row>
    <row r="315" spans="4:5" ht="15" customHeight="1">
      <c r="D315" s="6" t="s">
        <v>506</v>
      </c>
      <c r="E315" s="13">
        <v>24</v>
      </c>
    </row>
    <row r="317" spans="1:6" ht="15" customHeight="1">
      <c r="A317" s="12" t="s">
        <v>507</v>
      </c>
      <c r="B317" s="13">
        <v>85825</v>
      </c>
      <c r="C317" s="13">
        <v>1547607</v>
      </c>
      <c r="E317" s="13"/>
      <c r="F317" s="13">
        <v>10929</v>
      </c>
    </row>
    <row r="318" spans="4:5" ht="15" customHeight="1">
      <c r="D318" s="6" t="s">
        <v>508</v>
      </c>
      <c r="E318" s="13">
        <v>10550</v>
      </c>
    </row>
    <row r="319" spans="4:5" ht="15" customHeight="1">
      <c r="D319" s="6" t="s">
        <v>509</v>
      </c>
      <c r="E319" s="13">
        <v>300</v>
      </c>
    </row>
    <row r="320" spans="4:5" ht="15" customHeight="1">
      <c r="D320" s="6" t="s">
        <v>510</v>
      </c>
      <c r="E320" s="13">
        <v>55</v>
      </c>
    </row>
    <row r="321" spans="4:5" ht="15" customHeight="1">
      <c r="D321" s="6" t="s">
        <v>511</v>
      </c>
      <c r="E321" s="13">
        <v>24</v>
      </c>
    </row>
    <row r="323" spans="1:6" ht="15" customHeight="1">
      <c r="A323" s="12" t="s">
        <v>512</v>
      </c>
      <c r="B323" s="13">
        <v>330690</v>
      </c>
      <c r="C323" s="13">
        <v>1488750</v>
      </c>
      <c r="E323" s="13"/>
      <c r="F323" s="13">
        <v>49254</v>
      </c>
    </row>
    <row r="324" spans="4:5" ht="15" customHeight="1">
      <c r="D324" s="6" t="s">
        <v>513</v>
      </c>
      <c r="E324" s="13">
        <v>47612</v>
      </c>
    </row>
    <row r="325" spans="4:5" ht="15" customHeight="1">
      <c r="D325" s="6" t="s">
        <v>514</v>
      </c>
      <c r="E325" s="13">
        <v>1642</v>
      </c>
    </row>
    <row r="327" spans="1:6" ht="15" customHeight="1">
      <c r="A327" s="12" t="s">
        <v>515</v>
      </c>
      <c r="B327" s="13">
        <v>35435</v>
      </c>
      <c r="C327" s="13">
        <v>306211</v>
      </c>
      <c r="E327" s="13"/>
      <c r="F327" s="13">
        <v>3122</v>
      </c>
    </row>
    <row r="328" spans="4:5" ht="15" customHeight="1">
      <c r="D328" s="6" t="s">
        <v>516</v>
      </c>
      <c r="E328" s="13">
        <v>3086</v>
      </c>
    </row>
    <row r="329" spans="4:5" ht="15" customHeight="1">
      <c r="D329" s="6" t="s">
        <v>517</v>
      </c>
      <c r="E329" s="13">
        <v>36</v>
      </c>
    </row>
    <row r="331" spans="1:6" ht="15" customHeight="1">
      <c r="A331" s="12" t="s">
        <v>518</v>
      </c>
      <c r="B331" s="13">
        <v>45812</v>
      </c>
      <c r="C331" s="13">
        <v>272068</v>
      </c>
      <c r="E331" s="13"/>
      <c r="F331" s="13">
        <v>4243</v>
      </c>
    </row>
    <row r="332" spans="4:5" ht="15" customHeight="1">
      <c r="D332" s="6" t="s">
        <v>424</v>
      </c>
      <c r="E332" s="13">
        <v>4243</v>
      </c>
    </row>
    <row r="334" spans="1:6" ht="15" customHeight="1">
      <c r="A334" s="12" t="s">
        <v>425</v>
      </c>
      <c r="B334" s="13">
        <v>85393</v>
      </c>
      <c r="C334" s="13">
        <v>603106</v>
      </c>
      <c r="E334" s="13"/>
      <c r="F334" s="13">
        <v>14204</v>
      </c>
    </row>
    <row r="335" spans="4:5" ht="15" customHeight="1">
      <c r="D335" s="6" t="s">
        <v>426</v>
      </c>
      <c r="E335" s="13">
        <v>11416</v>
      </c>
    </row>
    <row r="336" spans="4:5" ht="15" customHeight="1">
      <c r="D336" s="6" t="s">
        <v>427</v>
      </c>
      <c r="E336" s="13">
        <v>2324</v>
      </c>
    </row>
    <row r="337" spans="4:5" ht="15" customHeight="1">
      <c r="D337" s="6" t="s">
        <v>428</v>
      </c>
      <c r="E337" s="13">
        <v>464</v>
      </c>
    </row>
    <row r="339" spans="1:6" ht="15" customHeight="1">
      <c r="A339" s="12" t="s">
        <v>429</v>
      </c>
      <c r="B339" s="13">
        <v>91458</v>
      </c>
      <c r="C339" s="13">
        <v>423179</v>
      </c>
      <c r="E339" s="13"/>
      <c r="F339" s="13">
        <v>12879</v>
      </c>
    </row>
    <row r="340" spans="4:5" ht="15" customHeight="1">
      <c r="D340" s="6" t="s">
        <v>430</v>
      </c>
      <c r="E340" s="13">
        <v>7140</v>
      </c>
    </row>
    <row r="341" spans="4:5" ht="15" customHeight="1">
      <c r="D341" s="6" t="s">
        <v>527</v>
      </c>
      <c r="E341" s="13">
        <v>5579</v>
      </c>
    </row>
    <row r="342" spans="4:5" ht="15" customHeight="1">
      <c r="D342" s="6" t="s">
        <v>664</v>
      </c>
      <c r="E342" s="13">
        <v>160</v>
      </c>
    </row>
    <row r="344" spans="1:6" ht="15" customHeight="1">
      <c r="A344" s="12" t="s">
        <v>665</v>
      </c>
      <c r="B344" s="13">
        <v>65926</v>
      </c>
      <c r="C344" s="13">
        <v>231027</v>
      </c>
      <c r="E344" s="13"/>
      <c r="F344" s="13">
        <v>2990</v>
      </c>
    </row>
    <row r="345" spans="4:5" ht="15" customHeight="1">
      <c r="D345" s="6" t="s">
        <v>666</v>
      </c>
      <c r="E345" s="13">
        <v>2430</v>
      </c>
    </row>
    <row r="346" spans="4:5" ht="15" customHeight="1">
      <c r="D346" s="6" t="s">
        <v>667</v>
      </c>
      <c r="E346" s="13">
        <v>560</v>
      </c>
    </row>
    <row r="348" spans="1:6" ht="15" customHeight="1">
      <c r="A348" s="12" t="s">
        <v>668</v>
      </c>
      <c r="B348" s="13">
        <v>51930</v>
      </c>
      <c r="C348" s="13">
        <v>313673</v>
      </c>
      <c r="E348" s="13"/>
      <c r="F348" s="13">
        <v>3687</v>
      </c>
    </row>
    <row r="349" spans="4:5" ht="15" customHeight="1">
      <c r="D349" s="6" t="s">
        <v>669</v>
      </c>
      <c r="E349" s="13">
        <v>2912</v>
      </c>
    </row>
    <row r="350" spans="4:5" ht="15" customHeight="1">
      <c r="D350" s="6" t="s">
        <v>670</v>
      </c>
      <c r="E350" s="13">
        <v>527</v>
      </c>
    </row>
    <row r="351" spans="4:5" ht="15" customHeight="1">
      <c r="D351" s="6" t="s">
        <v>858</v>
      </c>
      <c r="E351" s="13">
        <v>248</v>
      </c>
    </row>
    <row r="354" spans="1:6" ht="15" customHeight="1">
      <c r="A354" s="12" t="s">
        <v>859</v>
      </c>
      <c r="B354" s="13">
        <v>62666</v>
      </c>
      <c r="C354" s="13">
        <v>475516</v>
      </c>
      <c r="E354" s="13"/>
      <c r="F354" s="13">
        <v>5080</v>
      </c>
    </row>
    <row r="355" spans="4:5" ht="15" customHeight="1">
      <c r="D355" s="6" t="s">
        <v>675</v>
      </c>
      <c r="E355" s="13">
        <v>2429</v>
      </c>
    </row>
    <row r="356" spans="4:5" ht="15" customHeight="1">
      <c r="D356" s="6" t="s">
        <v>676</v>
      </c>
      <c r="E356" s="13">
        <v>1746</v>
      </c>
    </row>
    <row r="357" spans="4:5" ht="15" customHeight="1">
      <c r="D357" s="6" t="s">
        <v>677</v>
      </c>
      <c r="E357" s="13">
        <v>604</v>
      </c>
    </row>
    <row r="358" spans="4:5" ht="15" customHeight="1">
      <c r="D358" s="6" t="s">
        <v>544</v>
      </c>
      <c r="E358" s="13">
        <v>301</v>
      </c>
    </row>
    <row r="360" spans="1:6" ht="15" customHeight="1">
      <c r="A360" s="12" t="s">
        <v>545</v>
      </c>
      <c r="B360" s="13">
        <v>294997</v>
      </c>
      <c r="C360" s="13">
        <v>1382951</v>
      </c>
      <c r="E360" s="13"/>
      <c r="F360" s="13">
        <v>24662</v>
      </c>
    </row>
    <row r="361" spans="4:5" ht="15" customHeight="1">
      <c r="D361" s="6" t="s">
        <v>546</v>
      </c>
      <c r="E361" s="13">
        <v>14518</v>
      </c>
    </row>
    <row r="362" spans="4:5" ht="15" customHeight="1">
      <c r="D362" s="6" t="s">
        <v>547</v>
      </c>
      <c r="E362" s="13">
        <v>9084</v>
      </c>
    </row>
    <row r="363" spans="4:5" ht="15" customHeight="1">
      <c r="D363" s="6" t="s">
        <v>548</v>
      </c>
      <c r="E363" s="13">
        <v>835</v>
      </c>
    </row>
    <row r="364" spans="4:5" ht="15" customHeight="1">
      <c r="D364" s="6" t="s">
        <v>549</v>
      </c>
      <c r="E364" s="13">
        <v>225</v>
      </c>
    </row>
    <row r="366" spans="1:6" ht="15" customHeight="1">
      <c r="A366" s="12" t="s">
        <v>550</v>
      </c>
      <c r="B366" s="13">
        <v>37889</v>
      </c>
      <c r="C366" s="13">
        <v>213295</v>
      </c>
      <c r="E366" s="13"/>
      <c r="F366" s="13">
        <v>3370</v>
      </c>
    </row>
    <row r="367" spans="4:5" ht="15" customHeight="1">
      <c r="D367" s="6" t="s">
        <v>461</v>
      </c>
      <c r="E367" s="13">
        <v>2800</v>
      </c>
    </row>
    <row r="368" spans="4:5" ht="15" customHeight="1">
      <c r="D368" s="6" t="s">
        <v>686</v>
      </c>
      <c r="E368" s="13">
        <v>570</v>
      </c>
    </row>
    <row r="370" spans="1:6" ht="15" customHeight="1">
      <c r="A370" s="12" t="s">
        <v>687</v>
      </c>
      <c r="B370" s="13">
        <v>208120</v>
      </c>
      <c r="C370" s="13">
        <v>1338348</v>
      </c>
      <c r="E370" s="13"/>
      <c r="F370" s="13">
        <v>48468</v>
      </c>
    </row>
    <row r="371" spans="4:5" ht="15" customHeight="1">
      <c r="D371" s="6" t="s">
        <v>551</v>
      </c>
      <c r="E371" s="13">
        <v>41555</v>
      </c>
    </row>
    <row r="372" spans="4:5" ht="15" customHeight="1">
      <c r="D372" s="6" t="s">
        <v>552</v>
      </c>
      <c r="E372" s="13">
        <v>4094</v>
      </c>
    </row>
    <row r="373" spans="4:5" ht="15" customHeight="1">
      <c r="D373" s="6" t="s">
        <v>553</v>
      </c>
      <c r="E373" s="13">
        <v>1508</v>
      </c>
    </row>
    <row r="374" spans="4:5" ht="15" customHeight="1">
      <c r="D374" s="6" t="s">
        <v>554</v>
      </c>
      <c r="E374" s="13">
        <v>900</v>
      </c>
    </row>
    <row r="375" spans="4:5" ht="15" customHeight="1">
      <c r="D375" s="6" t="s">
        <v>555</v>
      </c>
      <c r="E375" s="13">
        <v>249</v>
      </c>
    </row>
    <row r="376" spans="4:5" ht="15" customHeight="1">
      <c r="D376" s="6" t="s">
        <v>556</v>
      </c>
      <c r="E376" s="13">
        <v>162</v>
      </c>
    </row>
    <row r="378" spans="1:6" ht="15" customHeight="1">
      <c r="A378" s="12" t="s">
        <v>557</v>
      </c>
      <c r="B378" s="13">
        <v>29999</v>
      </c>
      <c r="C378" s="13">
        <v>825863</v>
      </c>
      <c r="E378" s="13"/>
      <c r="F378" s="13">
        <v>5685</v>
      </c>
    </row>
    <row r="379" spans="4:5" ht="15" customHeight="1">
      <c r="D379" s="6" t="s">
        <v>558</v>
      </c>
      <c r="E379" s="13">
        <v>3466</v>
      </c>
    </row>
    <row r="380" spans="4:5" ht="15" customHeight="1">
      <c r="D380" s="6" t="s">
        <v>559</v>
      </c>
      <c r="E380" s="13">
        <v>1104</v>
      </c>
    </row>
    <row r="381" spans="4:5" ht="15" customHeight="1">
      <c r="D381" s="6" t="s">
        <v>560</v>
      </c>
      <c r="E381" s="13">
        <v>863</v>
      </c>
    </row>
    <row r="382" spans="4:5" ht="15" customHeight="1">
      <c r="D382" s="6" t="s">
        <v>472</v>
      </c>
      <c r="E382" s="13">
        <v>252</v>
      </c>
    </row>
    <row r="384" spans="1:6" ht="15" customHeight="1">
      <c r="A384" s="12" t="s">
        <v>473</v>
      </c>
      <c r="B384" s="13">
        <v>112977</v>
      </c>
      <c r="C384" s="13">
        <v>982765</v>
      </c>
      <c r="E384" s="13"/>
      <c r="F384" s="13">
        <v>16463</v>
      </c>
    </row>
    <row r="385" spans="4:5" ht="15" customHeight="1">
      <c r="D385" s="6" t="s">
        <v>474</v>
      </c>
      <c r="E385" s="13">
        <v>6800</v>
      </c>
    </row>
    <row r="386" spans="4:5" ht="15" customHeight="1">
      <c r="D386" s="6" t="s">
        <v>475</v>
      </c>
      <c r="E386" s="13">
        <v>3910</v>
      </c>
    </row>
    <row r="387" spans="4:5" ht="15" customHeight="1">
      <c r="D387" s="6" t="s">
        <v>593</v>
      </c>
      <c r="E387" s="13">
        <v>3422</v>
      </c>
    </row>
    <row r="388" spans="4:5" ht="15" customHeight="1">
      <c r="D388" s="6" t="s">
        <v>594</v>
      </c>
      <c r="E388" s="13">
        <v>2331</v>
      </c>
    </row>
    <row r="390" spans="1:6" ht="15" customHeight="1">
      <c r="A390" s="12" t="s">
        <v>764</v>
      </c>
      <c r="B390" s="13">
        <v>17453</v>
      </c>
      <c r="C390" s="13">
        <v>330920</v>
      </c>
      <c r="E390" s="13"/>
      <c r="F390" s="13">
        <v>515</v>
      </c>
    </row>
    <row r="391" spans="4:5" ht="15" customHeight="1">
      <c r="D391" s="6" t="s">
        <v>765</v>
      </c>
      <c r="E391" s="13">
        <v>515</v>
      </c>
    </row>
    <row r="393" spans="1:6" ht="15" customHeight="1">
      <c r="A393" s="12" t="s">
        <v>766</v>
      </c>
      <c r="B393" s="13">
        <v>117709</v>
      </c>
      <c r="C393" s="13">
        <v>223514</v>
      </c>
      <c r="E393" s="13"/>
      <c r="F393" s="13">
        <v>28817</v>
      </c>
    </row>
    <row r="394" spans="4:5" ht="15" customHeight="1">
      <c r="D394" s="6" t="s">
        <v>767</v>
      </c>
      <c r="E394" s="13">
        <v>28817</v>
      </c>
    </row>
    <row r="396" spans="1:6" ht="15" customHeight="1">
      <c r="A396" s="12" t="s">
        <v>768</v>
      </c>
      <c r="B396" s="13">
        <v>53723</v>
      </c>
      <c r="C396" s="13">
        <v>634535</v>
      </c>
      <c r="E396" s="13"/>
      <c r="F396" s="13">
        <v>5546</v>
      </c>
    </row>
    <row r="397" spans="4:5" ht="15" customHeight="1">
      <c r="D397" s="6" t="s">
        <v>769</v>
      </c>
      <c r="E397" s="13">
        <v>5546</v>
      </c>
    </row>
    <row r="399" spans="1:6" ht="15" customHeight="1">
      <c r="A399" s="12" t="s">
        <v>770</v>
      </c>
      <c r="B399" s="13">
        <v>39622</v>
      </c>
      <c r="C399" s="13">
        <v>318172</v>
      </c>
      <c r="E399" s="13"/>
      <c r="F399" s="13">
        <v>3684</v>
      </c>
    </row>
    <row r="400" spans="4:5" ht="15" customHeight="1">
      <c r="D400" s="6" t="s">
        <v>771</v>
      </c>
      <c r="E400" s="13">
        <v>3252</v>
      </c>
    </row>
    <row r="401" spans="4:5" ht="15" customHeight="1">
      <c r="D401" s="6" t="s">
        <v>772</v>
      </c>
      <c r="E401" s="13">
        <v>289</v>
      </c>
    </row>
    <row r="402" spans="4:5" ht="15" customHeight="1">
      <c r="D402" s="6" t="s">
        <v>773</v>
      </c>
      <c r="E402" s="13">
        <v>91</v>
      </c>
    </row>
    <row r="403" spans="4:5" ht="15" customHeight="1">
      <c r="D403" s="6" t="s">
        <v>776</v>
      </c>
      <c r="E403" s="13">
        <v>52</v>
      </c>
    </row>
    <row r="405" spans="1:6" ht="15" customHeight="1">
      <c r="A405" s="12" t="s">
        <v>777</v>
      </c>
      <c r="B405" s="13">
        <v>33266</v>
      </c>
      <c r="C405" s="13">
        <v>290770</v>
      </c>
      <c r="E405" s="13"/>
      <c r="F405" s="13">
        <v>4965</v>
      </c>
    </row>
    <row r="406" spans="4:5" ht="15" customHeight="1">
      <c r="D406" s="6" t="s">
        <v>778</v>
      </c>
      <c r="E406" s="13">
        <v>3400</v>
      </c>
    </row>
    <row r="407" spans="4:5" ht="15" customHeight="1">
      <c r="D407" s="6" t="s">
        <v>779</v>
      </c>
      <c r="E407" s="13">
        <v>1232</v>
      </c>
    </row>
    <row r="408" spans="4:5" ht="15" customHeight="1">
      <c r="D408" s="6" t="s">
        <v>780</v>
      </c>
      <c r="E408" s="13">
        <v>333</v>
      </c>
    </row>
    <row r="410" spans="1:6" ht="15" customHeight="1">
      <c r="A410" s="12" t="s">
        <v>781</v>
      </c>
      <c r="B410" s="13">
        <v>39515</v>
      </c>
      <c r="C410" s="13">
        <v>246541</v>
      </c>
      <c r="E410" s="13"/>
      <c r="F410" s="13">
        <v>6159</v>
      </c>
    </row>
    <row r="411" spans="4:5" ht="15" customHeight="1">
      <c r="D411" s="6" t="s">
        <v>608</v>
      </c>
      <c r="E411" s="13">
        <v>3190</v>
      </c>
    </row>
    <row r="412" spans="4:5" ht="15" customHeight="1">
      <c r="D412" s="6" t="s">
        <v>609</v>
      </c>
      <c r="E412" s="13">
        <v>2969</v>
      </c>
    </row>
    <row r="414" spans="1:6" ht="15" customHeight="1">
      <c r="A414" s="12" t="s">
        <v>610</v>
      </c>
      <c r="B414" s="13">
        <v>39469</v>
      </c>
      <c r="C414" s="13">
        <v>297984</v>
      </c>
      <c r="E414" s="13"/>
      <c r="F414" s="13">
        <v>674</v>
      </c>
    </row>
    <row r="415" spans="4:5" ht="15" customHeight="1">
      <c r="D415" s="6" t="s">
        <v>611</v>
      </c>
      <c r="E415" s="13">
        <v>674</v>
      </c>
    </row>
    <row r="417" spans="1:6" ht="15" customHeight="1">
      <c r="A417" s="12" t="s">
        <v>612</v>
      </c>
      <c r="B417" s="13">
        <v>72582</v>
      </c>
      <c r="C417" s="13">
        <v>347645</v>
      </c>
      <c r="E417" s="13"/>
      <c r="F417" s="13">
        <v>4709</v>
      </c>
    </row>
    <row r="418" spans="4:6" ht="15" customHeight="1">
      <c r="D418" s="6" t="s">
        <v>613</v>
      </c>
      <c r="E418" s="13">
        <v>3497</v>
      </c>
      <c r="F418" s="21"/>
    </row>
    <row r="419" spans="4:6" ht="15" customHeight="1">
      <c r="D419" s="6" t="s">
        <v>614</v>
      </c>
      <c r="E419" s="13">
        <v>822</v>
      </c>
      <c r="F419" s="21"/>
    </row>
    <row r="420" spans="4:6" ht="15" customHeight="1">
      <c r="D420" s="6" t="s">
        <v>615</v>
      </c>
      <c r="E420" s="13">
        <v>390</v>
      </c>
      <c r="F420" s="21"/>
    </row>
    <row r="422" spans="1:6" ht="15" customHeight="1">
      <c r="A422" s="12" t="s">
        <v>616</v>
      </c>
      <c r="B422" s="13">
        <v>51643</v>
      </c>
      <c r="C422" s="13">
        <v>284012</v>
      </c>
      <c r="E422" s="13"/>
      <c r="F422" s="13">
        <v>2716</v>
      </c>
    </row>
    <row r="423" spans="4:6" ht="15" customHeight="1">
      <c r="D423" s="6" t="s">
        <v>791</v>
      </c>
      <c r="E423" s="13">
        <v>2206</v>
      </c>
      <c r="F423" s="21"/>
    </row>
    <row r="424" spans="4:6" ht="15" customHeight="1">
      <c r="D424" s="6" t="s">
        <v>792</v>
      </c>
      <c r="E424" s="13">
        <v>510</v>
      </c>
      <c r="F424" s="21"/>
    </row>
    <row r="425" ht="15" customHeight="1">
      <c r="D425" s="6"/>
    </row>
    <row r="426" spans="4:6" ht="15" customHeight="1">
      <c r="D426" s="6"/>
      <c r="E426" s="13"/>
      <c r="F426" s="21"/>
    </row>
    <row r="428" spans="1:6" ht="15" customHeight="1">
      <c r="A428" s="12" t="s">
        <v>793</v>
      </c>
      <c r="B428" s="13">
        <v>145094</v>
      </c>
      <c r="C428" s="13">
        <v>524295</v>
      </c>
      <c r="E428" s="13"/>
      <c r="F428" s="13">
        <v>3477</v>
      </c>
    </row>
    <row r="429" spans="4:5" ht="15" customHeight="1">
      <c r="D429" s="6" t="s">
        <v>794</v>
      </c>
      <c r="E429" s="13">
        <v>3319</v>
      </c>
    </row>
    <row r="430" spans="4:5" ht="15" customHeight="1">
      <c r="D430" s="6" t="s">
        <v>617</v>
      </c>
      <c r="E430" s="13">
        <v>158</v>
      </c>
    </row>
    <row r="432" spans="1:6" ht="15" customHeight="1">
      <c r="A432" s="12" t="s">
        <v>618</v>
      </c>
      <c r="B432" s="13">
        <v>125923</v>
      </c>
      <c r="C432" s="13">
        <v>393987</v>
      </c>
      <c r="E432" s="13"/>
      <c r="F432" s="13">
        <v>7291</v>
      </c>
    </row>
    <row r="433" spans="4:5" ht="15" customHeight="1">
      <c r="D433" s="6" t="s">
        <v>619</v>
      </c>
      <c r="E433" s="13">
        <v>5995</v>
      </c>
    </row>
    <row r="434" spans="4:5" ht="15" customHeight="1">
      <c r="D434" s="6" t="s">
        <v>620</v>
      </c>
      <c r="E434" s="13">
        <v>1066</v>
      </c>
    </row>
    <row r="435" spans="4:5" ht="15" customHeight="1">
      <c r="D435" s="6" t="s">
        <v>621</v>
      </c>
      <c r="E435" s="13">
        <v>230</v>
      </c>
    </row>
    <row r="437" spans="1:6" ht="15" customHeight="1">
      <c r="A437" s="12" t="s">
        <v>622</v>
      </c>
      <c r="B437" s="13">
        <v>159370</v>
      </c>
      <c r="C437" s="13">
        <v>447021</v>
      </c>
      <c r="E437" s="13"/>
      <c r="F437" s="13">
        <v>24916</v>
      </c>
    </row>
    <row r="438" spans="4:5" ht="15" customHeight="1">
      <c r="D438" s="6" t="s">
        <v>623</v>
      </c>
      <c r="E438" s="13">
        <v>9180</v>
      </c>
    </row>
    <row r="439" spans="4:5" ht="15" customHeight="1">
      <c r="D439" s="6" t="s">
        <v>624</v>
      </c>
      <c r="E439" s="13">
        <v>7211</v>
      </c>
    </row>
    <row r="440" spans="4:5" ht="15" customHeight="1">
      <c r="D440" s="6" t="s">
        <v>625</v>
      </c>
      <c r="E440" s="13">
        <v>6175</v>
      </c>
    </row>
    <row r="441" spans="4:5" ht="15" customHeight="1">
      <c r="D441" s="6" t="s">
        <v>626</v>
      </c>
      <c r="E441" s="13">
        <v>1546</v>
      </c>
    </row>
    <row r="442" spans="4:5" ht="15" customHeight="1">
      <c r="D442" s="6" t="s">
        <v>519</v>
      </c>
      <c r="E442" s="13">
        <v>804</v>
      </c>
    </row>
    <row r="444" spans="1:6" ht="15" customHeight="1">
      <c r="A444" s="12" t="s">
        <v>520</v>
      </c>
      <c r="B444" s="13">
        <v>39071</v>
      </c>
      <c r="C444" s="13">
        <v>632323</v>
      </c>
      <c r="E444" s="13"/>
      <c r="F444" s="13">
        <v>8513</v>
      </c>
    </row>
    <row r="445" spans="4:5" ht="15" customHeight="1">
      <c r="D445" s="6" t="s">
        <v>521</v>
      </c>
      <c r="E445" s="13">
        <v>6833</v>
      </c>
    </row>
    <row r="446" spans="4:5" ht="15" customHeight="1">
      <c r="D446" s="6" t="s">
        <v>522</v>
      </c>
      <c r="E446" s="13">
        <v>931</v>
      </c>
    </row>
    <row r="447" spans="4:5" ht="15" customHeight="1">
      <c r="D447" s="6" t="s">
        <v>523</v>
      </c>
      <c r="E447" s="13">
        <v>446</v>
      </c>
    </row>
    <row r="448" spans="4:5" ht="15" customHeight="1">
      <c r="D448" s="6" t="s">
        <v>524</v>
      </c>
      <c r="E448" s="13">
        <v>163</v>
      </c>
    </row>
    <row r="449" spans="4:5" ht="15" customHeight="1">
      <c r="D449" s="6" t="s">
        <v>525</v>
      </c>
      <c r="E449" s="13">
        <v>140</v>
      </c>
    </row>
    <row r="451" spans="1:6" ht="15" customHeight="1">
      <c r="A451" s="12" t="s">
        <v>526</v>
      </c>
      <c r="B451" s="13">
        <v>101949</v>
      </c>
      <c r="C451" s="13">
        <v>385577</v>
      </c>
      <c r="E451" s="13"/>
      <c r="F451" s="13">
        <v>4629</v>
      </c>
    </row>
    <row r="452" spans="4:5" ht="15" customHeight="1">
      <c r="D452" s="6" t="s">
        <v>662</v>
      </c>
      <c r="E452" s="13">
        <v>4629</v>
      </c>
    </row>
    <row r="454" spans="1:6" ht="15" customHeight="1">
      <c r="A454" s="12" t="s">
        <v>663</v>
      </c>
      <c r="B454" s="13">
        <v>84767</v>
      </c>
      <c r="C454" s="13">
        <v>234349</v>
      </c>
      <c r="E454" s="13"/>
      <c r="F454" s="13">
        <v>3450</v>
      </c>
    </row>
    <row r="455" spans="4:5" ht="15" customHeight="1">
      <c r="D455" s="6" t="s">
        <v>853</v>
      </c>
      <c r="E455" s="13">
        <v>3450</v>
      </c>
    </row>
    <row r="457" spans="5:6" ht="15" customHeight="1">
      <c r="E457" s="13"/>
      <c r="F457" s="13"/>
    </row>
    <row r="458" spans="5:6" ht="15" customHeight="1">
      <c r="E458" s="13" t="s">
        <v>854</v>
      </c>
      <c r="F458" s="13">
        <v>1578103</v>
      </c>
    </row>
    <row r="459" ht="15" customHeight="1">
      <c r="D459" s="22" t="s">
        <v>855</v>
      </c>
    </row>
  </sheetData>
  <sheetProtection/>
  <printOptions/>
  <pageMargins left="0.75" right="0.75" top="1" bottom="1" header="0.5" footer="0.5"/>
  <pageSetup fitToHeight="0" fitToWidth="1" orientation="landscape" scale="67"/>
</worksheet>
</file>

<file path=xl/worksheets/sheet13.xml><?xml version="1.0" encoding="utf-8"?>
<worksheet xmlns="http://schemas.openxmlformats.org/spreadsheetml/2006/main" xmlns:r="http://schemas.openxmlformats.org/officeDocument/2006/relationships">
  <sheetPr>
    <pageSetUpPr fitToPage="1"/>
  </sheetPr>
  <dimension ref="A1:P109"/>
  <sheetViews>
    <sheetView zoomScaleSheetLayoutView="47" zoomScalePageLayoutView="0" workbookViewId="0" topLeftCell="A1">
      <pane ySplit="4" topLeftCell="A5" activePane="bottomLeft" state="frozen"/>
      <selection pane="topLeft" activeCell="A1" sqref="A1"/>
      <selection pane="bottomLeft" activeCell="A1" sqref="A1"/>
    </sheetView>
  </sheetViews>
  <sheetFormatPr defaultColWidth="8.8515625" defaultRowHeight="12.75"/>
  <cols>
    <col min="1" max="1" width="30.8515625" style="17" customWidth="1"/>
    <col min="2" max="2" width="16.421875" style="24" hidden="1" customWidth="1"/>
    <col min="3" max="3" width="15.8515625" style="67" customWidth="1"/>
    <col min="4" max="4" width="17.421875" style="28" hidden="1" customWidth="1"/>
    <col min="5" max="5" width="14.8515625" style="28" hidden="1" customWidth="1"/>
    <col min="6" max="6" width="15.8515625" style="28" hidden="1" customWidth="1"/>
    <col min="7" max="7" width="13.8515625" style="24" hidden="1" customWidth="1"/>
    <col min="8" max="8" width="13.140625" style="28" hidden="1" customWidth="1"/>
    <col min="9" max="9" width="13.28125" style="28" hidden="1" customWidth="1"/>
    <col min="10" max="10" width="17.421875" style="64" customWidth="1"/>
    <col min="11" max="11" width="16.421875" style="65" customWidth="1"/>
    <col min="12" max="12" width="13.140625" style="31" hidden="1" customWidth="1"/>
    <col min="13" max="13" width="23.28125" style="31" hidden="1" customWidth="1"/>
  </cols>
  <sheetData>
    <row r="1" spans="1:11" ht="45" customHeight="1">
      <c r="A1" s="23" t="s">
        <v>857</v>
      </c>
      <c r="C1" s="25"/>
      <c r="D1" s="26"/>
      <c r="E1" s="26"/>
      <c r="F1" s="26"/>
      <c r="H1" s="27"/>
      <c r="J1" s="29"/>
      <c r="K1" s="30"/>
    </row>
    <row r="2" spans="1:11" ht="49.5" customHeight="1">
      <c r="A2" s="302" t="s">
        <v>860</v>
      </c>
      <c r="B2" s="302"/>
      <c r="C2" s="302"/>
      <c r="D2" s="302"/>
      <c r="E2" s="302"/>
      <c r="F2" s="302"/>
      <c r="G2" s="302"/>
      <c r="H2" s="302"/>
      <c r="I2" s="302"/>
      <c r="J2" s="302"/>
      <c r="K2" s="302"/>
    </row>
    <row r="3" spans="1:11" ht="18.75" customHeight="1">
      <c r="A3" s="302"/>
      <c r="B3" s="302"/>
      <c r="C3" s="302"/>
      <c r="D3" s="302"/>
      <c r="E3" s="302"/>
      <c r="F3" s="302"/>
      <c r="G3" s="302"/>
      <c r="H3" s="302"/>
      <c r="I3" s="302"/>
      <c r="J3" s="302"/>
      <c r="K3" s="302"/>
    </row>
    <row r="4" spans="1:13" s="40" customFormat="1" ht="63" customHeight="1">
      <c r="A4" s="32" t="s">
        <v>342</v>
      </c>
      <c r="B4" s="33" t="s">
        <v>861</v>
      </c>
      <c r="C4" s="34" t="s">
        <v>862</v>
      </c>
      <c r="D4" s="35" t="s">
        <v>863</v>
      </c>
      <c r="E4" s="35" t="s">
        <v>864</v>
      </c>
      <c r="F4" s="36" t="s">
        <v>865</v>
      </c>
      <c r="G4" s="36" t="s">
        <v>866</v>
      </c>
      <c r="H4" s="35" t="s">
        <v>867</v>
      </c>
      <c r="I4" s="33" t="s">
        <v>868</v>
      </c>
      <c r="J4" s="37" t="s">
        <v>678</v>
      </c>
      <c r="K4" s="38" t="s">
        <v>679</v>
      </c>
      <c r="L4" s="39" t="s">
        <v>680</v>
      </c>
      <c r="M4" s="39" t="s">
        <v>681</v>
      </c>
    </row>
    <row r="5" spans="1:16" s="48" customFormat="1" ht="21" customHeight="1">
      <c r="A5" s="41" t="s">
        <v>682</v>
      </c>
      <c r="B5" s="42">
        <v>27373</v>
      </c>
      <c r="C5" s="43">
        <f aca="true" t="shared" si="0" ref="C5:C36">B5/(D5/1000)</f>
        <v>49.2835138877136</v>
      </c>
      <c r="D5" s="42">
        <v>555419</v>
      </c>
      <c r="E5" s="44" t="s">
        <v>683</v>
      </c>
      <c r="F5" s="44" t="s">
        <v>684</v>
      </c>
      <c r="G5" s="42" t="s">
        <v>685</v>
      </c>
      <c r="H5" s="42">
        <f aca="true" t="shared" si="1" ref="H5:H36">(E5-F5)-(G5-F5)</f>
        <v>33014</v>
      </c>
      <c r="I5" s="42">
        <f aca="true" t="shared" si="2" ref="I5:I36">D5+(E5-F5)-(G5-F5)</f>
        <v>588433</v>
      </c>
      <c r="J5" s="45">
        <f aca="true" t="shared" si="3" ref="J5:J36">(I5-D5)/D5</f>
        <v>0.05943981030537306</v>
      </c>
      <c r="K5" s="43">
        <f aca="true" t="shared" si="4" ref="K5:K36">B5/(I5/1000)</f>
        <v>46.51846514386515</v>
      </c>
      <c r="L5" s="46">
        <v>0.07</v>
      </c>
      <c r="M5" s="47">
        <f>L5-J5</f>
        <v>0.010560189694626944</v>
      </c>
      <c r="O5" s="49"/>
      <c r="P5" s="49"/>
    </row>
    <row r="6" spans="1:16" s="48" customFormat="1" ht="21" customHeight="1">
      <c r="A6" s="41" t="s">
        <v>876</v>
      </c>
      <c r="B6" s="42">
        <v>853</v>
      </c>
      <c r="C6" s="43">
        <f t="shared" si="0"/>
        <v>2.485134351665448</v>
      </c>
      <c r="D6" s="42">
        <v>343241</v>
      </c>
      <c r="E6" s="44" t="s">
        <v>877</v>
      </c>
      <c r="F6" s="44" t="s">
        <v>878</v>
      </c>
      <c r="G6" s="42" t="s">
        <v>879</v>
      </c>
      <c r="H6" s="42">
        <f t="shared" si="1"/>
        <v>23489</v>
      </c>
      <c r="I6" s="42">
        <f t="shared" si="2"/>
        <v>366730</v>
      </c>
      <c r="J6" s="45">
        <f t="shared" si="3"/>
        <v>0.06843296692411455</v>
      </c>
      <c r="K6" s="43">
        <f t="shared" si="4"/>
        <v>2.325961879311755</v>
      </c>
      <c r="L6" s="46">
        <v>0.07</v>
      </c>
      <c r="M6" s="47">
        <f>L6-J6</f>
        <v>0.00156703307588546</v>
      </c>
      <c r="O6" s="49"/>
      <c r="P6" s="49"/>
    </row>
    <row r="7" spans="1:16" s="48" customFormat="1" ht="21" customHeight="1">
      <c r="A7" s="41" t="s">
        <v>880</v>
      </c>
      <c r="B7" s="42">
        <v>501785</v>
      </c>
      <c r="C7" s="43">
        <f t="shared" si="0"/>
        <v>1680.4025317303506</v>
      </c>
      <c r="D7" s="42">
        <v>298610</v>
      </c>
      <c r="E7" s="44" t="s">
        <v>881</v>
      </c>
      <c r="F7" s="44" t="s">
        <v>882</v>
      </c>
      <c r="G7" s="42" t="s">
        <v>883</v>
      </c>
      <c r="H7" s="42">
        <f t="shared" si="1"/>
        <v>8342</v>
      </c>
      <c r="I7" s="42">
        <f t="shared" si="2"/>
        <v>306952</v>
      </c>
      <c r="J7" s="45">
        <f t="shared" si="3"/>
        <v>0.02793610394829376</v>
      </c>
      <c r="K7" s="43">
        <f t="shared" si="4"/>
        <v>1634.7344210169667</v>
      </c>
      <c r="L7" s="46">
        <v>0.03</v>
      </c>
      <c r="M7" s="47">
        <f>L7-J7</f>
        <v>0.002063896051706239</v>
      </c>
      <c r="O7" s="49"/>
      <c r="P7" s="49"/>
    </row>
    <row r="8" spans="1:16" s="48" customFormat="1" ht="21" customHeight="1">
      <c r="A8" s="41" t="s">
        <v>281</v>
      </c>
      <c r="B8" s="42">
        <v>4709</v>
      </c>
      <c r="C8" s="43">
        <f t="shared" si="0"/>
        <v>12.537340454422015</v>
      </c>
      <c r="D8" s="42">
        <v>375598</v>
      </c>
      <c r="E8" s="44" t="s">
        <v>884</v>
      </c>
      <c r="F8" s="44" t="s">
        <v>885</v>
      </c>
      <c r="G8" s="42" t="s">
        <v>886</v>
      </c>
      <c r="H8" s="42">
        <f t="shared" si="1"/>
        <v>-35330</v>
      </c>
      <c r="I8" s="42">
        <f t="shared" si="2"/>
        <v>340268</v>
      </c>
      <c r="J8" s="45">
        <f t="shared" si="3"/>
        <v>-0.09406333367057333</v>
      </c>
      <c r="K8" s="43">
        <f t="shared" si="4"/>
        <v>13.839091539609955</v>
      </c>
      <c r="L8" s="46">
        <v>-0.12</v>
      </c>
      <c r="M8" s="47">
        <f>L8-J8</f>
        <v>-0.025936666329426664</v>
      </c>
      <c r="O8" s="49"/>
      <c r="P8" s="49"/>
    </row>
    <row r="9" spans="1:16" s="48" customFormat="1" ht="21" customHeight="1">
      <c r="A9" s="41" t="s">
        <v>283</v>
      </c>
      <c r="B9" s="42">
        <v>2042</v>
      </c>
      <c r="C9" s="43">
        <f t="shared" si="0"/>
        <v>9.237937976430139</v>
      </c>
      <c r="D9" s="42">
        <v>221045</v>
      </c>
      <c r="E9" s="44" t="s">
        <v>887</v>
      </c>
      <c r="F9" s="44" t="s">
        <v>888</v>
      </c>
      <c r="G9" s="42" t="s">
        <v>889</v>
      </c>
      <c r="H9" s="42">
        <f t="shared" si="1"/>
        <v>44359</v>
      </c>
      <c r="I9" s="42">
        <f t="shared" si="2"/>
        <v>265404</v>
      </c>
      <c r="J9" s="45">
        <f t="shared" si="3"/>
        <v>0.200678594856251</v>
      </c>
      <c r="K9" s="43">
        <f t="shared" si="4"/>
        <v>7.693930762158822</v>
      </c>
      <c r="L9" s="46"/>
      <c r="M9" s="47"/>
      <c r="O9" s="49"/>
      <c r="P9" s="49"/>
    </row>
    <row r="10" spans="1:16" s="48" customFormat="1" ht="21" customHeight="1">
      <c r="A10" s="41" t="s">
        <v>890</v>
      </c>
      <c r="B10" s="42">
        <v>4418</v>
      </c>
      <c r="C10" s="43">
        <f t="shared" si="0"/>
        <v>9.955652503109734</v>
      </c>
      <c r="D10" s="42">
        <v>443768</v>
      </c>
      <c r="E10" s="44" t="s">
        <v>688</v>
      </c>
      <c r="F10" s="44" t="s">
        <v>689</v>
      </c>
      <c r="G10" s="42" t="s">
        <v>690</v>
      </c>
      <c r="H10" s="42">
        <f t="shared" si="1"/>
        <v>269433</v>
      </c>
      <c r="I10" s="42">
        <f t="shared" si="2"/>
        <v>713201</v>
      </c>
      <c r="J10" s="45">
        <f t="shared" si="3"/>
        <v>0.6071483297578915</v>
      </c>
      <c r="K10" s="43">
        <f t="shared" si="4"/>
        <v>6.194607130388207</v>
      </c>
      <c r="L10" s="46">
        <v>0.63</v>
      </c>
      <c r="M10" s="47">
        <f aca="true" t="shared" si="5" ref="M10:M15">L10-J10</f>
        <v>0.022851670242108546</v>
      </c>
      <c r="O10" s="49"/>
      <c r="P10" s="49"/>
    </row>
    <row r="11" spans="1:13" s="48" customFormat="1" ht="21" customHeight="1">
      <c r="A11" s="41" t="s">
        <v>691</v>
      </c>
      <c r="B11" s="42">
        <v>10276</v>
      </c>
      <c r="C11" s="43">
        <f t="shared" si="0"/>
        <v>30.327445511827293</v>
      </c>
      <c r="D11" s="42">
        <v>338835</v>
      </c>
      <c r="E11" s="44" t="s">
        <v>692</v>
      </c>
      <c r="F11" s="44" t="s">
        <v>693</v>
      </c>
      <c r="G11" s="42" t="s">
        <v>694</v>
      </c>
      <c r="H11" s="42">
        <f t="shared" si="1"/>
        <v>-34139</v>
      </c>
      <c r="I11" s="42">
        <f t="shared" si="2"/>
        <v>304696</v>
      </c>
      <c r="J11" s="45">
        <f t="shared" si="3"/>
        <v>-0.10075405433323004</v>
      </c>
      <c r="K11" s="43">
        <f t="shared" si="4"/>
        <v>33.72541812166881</v>
      </c>
      <c r="L11" s="46">
        <v>-0.13</v>
      </c>
      <c r="M11" s="47">
        <f t="shared" si="5"/>
        <v>-0.029245945666769968</v>
      </c>
    </row>
    <row r="12" spans="1:16" s="48" customFormat="1" ht="21" customHeight="1">
      <c r="A12" s="41" t="s">
        <v>695</v>
      </c>
      <c r="B12" s="42">
        <v>29247</v>
      </c>
      <c r="C12" s="43">
        <f t="shared" si="0"/>
        <v>34.71062610150784</v>
      </c>
      <c r="D12" s="42">
        <v>842595</v>
      </c>
      <c r="E12" s="44" t="s">
        <v>696</v>
      </c>
      <c r="F12" s="44" t="s">
        <v>697</v>
      </c>
      <c r="G12" s="42" t="s">
        <v>698</v>
      </c>
      <c r="H12" s="42">
        <f t="shared" si="1"/>
        <v>161405</v>
      </c>
      <c r="I12" s="42">
        <f t="shared" si="2"/>
        <v>1004000</v>
      </c>
      <c r="J12" s="45">
        <f t="shared" si="3"/>
        <v>0.1915570351117678</v>
      </c>
      <c r="K12" s="43">
        <f t="shared" si="4"/>
        <v>29.1304780876494</v>
      </c>
      <c r="L12" s="46">
        <v>0.19</v>
      </c>
      <c r="M12" s="47">
        <f t="shared" si="5"/>
        <v>-0.0015570351117678016</v>
      </c>
      <c r="O12" s="49"/>
      <c r="P12" s="49"/>
    </row>
    <row r="13" spans="1:16" s="48" customFormat="1" ht="21" customHeight="1">
      <c r="A13" s="41" t="s">
        <v>699</v>
      </c>
      <c r="B13" s="42">
        <v>5335</v>
      </c>
      <c r="C13" s="43">
        <f t="shared" si="0"/>
        <v>14.877300613496931</v>
      </c>
      <c r="D13" s="42">
        <v>358600</v>
      </c>
      <c r="E13" s="44" t="s">
        <v>700</v>
      </c>
      <c r="F13" s="44" t="s">
        <v>701</v>
      </c>
      <c r="G13" s="42" t="s">
        <v>702</v>
      </c>
      <c r="H13" s="42">
        <f t="shared" si="1"/>
        <v>1594</v>
      </c>
      <c r="I13" s="42">
        <f t="shared" si="2"/>
        <v>360194</v>
      </c>
      <c r="J13" s="45">
        <f t="shared" si="3"/>
        <v>0.004445064138315672</v>
      </c>
      <c r="K13" s="43">
        <f t="shared" si="4"/>
        <v>14.811462711760884</v>
      </c>
      <c r="L13" s="46">
        <v>0.03</v>
      </c>
      <c r="M13" s="47">
        <f t="shared" si="5"/>
        <v>0.02555493586168433</v>
      </c>
      <c r="O13" s="49"/>
      <c r="P13" s="49"/>
    </row>
    <row r="14" spans="1:16" s="48" customFormat="1" ht="21" customHeight="1">
      <c r="A14" s="41" t="s">
        <v>703</v>
      </c>
      <c r="B14" s="42">
        <v>4905</v>
      </c>
      <c r="C14" s="43">
        <f t="shared" si="0"/>
        <v>7.894203192444741</v>
      </c>
      <c r="D14" s="42">
        <v>621342</v>
      </c>
      <c r="E14" s="44" t="s">
        <v>704</v>
      </c>
      <c r="F14" s="44" t="s">
        <v>705</v>
      </c>
      <c r="G14" s="42" t="s">
        <v>706</v>
      </c>
      <c r="H14" s="42">
        <f t="shared" si="1"/>
        <v>100754</v>
      </c>
      <c r="I14" s="42">
        <f t="shared" si="2"/>
        <v>722096</v>
      </c>
      <c r="J14" s="45">
        <f t="shared" si="3"/>
        <v>0.1621554634967538</v>
      </c>
      <c r="K14" s="43">
        <f t="shared" si="4"/>
        <v>6.792725620970065</v>
      </c>
      <c r="L14" s="46">
        <v>0.15</v>
      </c>
      <c r="M14" s="47">
        <f t="shared" si="5"/>
        <v>-0.01215546349675381</v>
      </c>
      <c r="O14" s="49"/>
      <c r="P14" s="49"/>
    </row>
    <row r="15" spans="1:16" s="48" customFormat="1" ht="21" customHeight="1">
      <c r="A15" s="41" t="s">
        <v>707</v>
      </c>
      <c r="B15" s="42">
        <v>1477</v>
      </c>
      <c r="C15" s="43">
        <f t="shared" si="0"/>
        <v>6.420622500434707</v>
      </c>
      <c r="D15" s="42">
        <v>230040</v>
      </c>
      <c r="E15" s="44" t="s">
        <v>708</v>
      </c>
      <c r="F15" s="44" t="s">
        <v>709</v>
      </c>
      <c r="G15" s="42" t="s">
        <v>710</v>
      </c>
      <c r="H15" s="42">
        <f t="shared" si="1"/>
        <v>74719</v>
      </c>
      <c r="I15" s="42">
        <f t="shared" si="2"/>
        <v>304759</v>
      </c>
      <c r="J15" s="45">
        <f t="shared" si="3"/>
        <v>0.32480872891671014</v>
      </c>
      <c r="K15" s="43">
        <f t="shared" si="4"/>
        <v>4.846452442749845</v>
      </c>
      <c r="L15" s="46">
        <v>0.3</v>
      </c>
      <c r="M15" s="47">
        <f t="shared" si="5"/>
        <v>-0.024808728916710154</v>
      </c>
      <c r="O15" s="49"/>
      <c r="P15" s="49"/>
    </row>
    <row r="16" spans="1:16" s="48" customFormat="1" ht="21" customHeight="1">
      <c r="A16" s="41" t="s">
        <v>711</v>
      </c>
      <c r="B16" s="42">
        <v>2775</v>
      </c>
      <c r="C16" s="43">
        <f t="shared" si="0"/>
        <v>13.071187334843781</v>
      </c>
      <c r="D16" s="42">
        <v>212299</v>
      </c>
      <c r="E16" s="44" t="s">
        <v>712</v>
      </c>
      <c r="F16" s="44" t="s">
        <v>713</v>
      </c>
      <c r="G16" s="42" t="s">
        <v>714</v>
      </c>
      <c r="H16" s="42">
        <f t="shared" si="1"/>
        <v>43496</v>
      </c>
      <c r="I16" s="42">
        <f t="shared" si="2"/>
        <v>255795</v>
      </c>
      <c r="J16" s="45">
        <f t="shared" si="3"/>
        <v>0.20488085200589734</v>
      </c>
      <c r="K16" s="43">
        <f t="shared" si="4"/>
        <v>10.848531050255088</v>
      </c>
      <c r="L16" s="46"/>
      <c r="M16" s="47"/>
      <c r="O16" s="49"/>
      <c r="P16" s="49"/>
    </row>
    <row r="17" spans="1:13" s="48" customFormat="1" ht="21" customHeight="1">
      <c r="A17" s="41" t="s">
        <v>715</v>
      </c>
      <c r="B17" s="42">
        <v>4916</v>
      </c>
      <c r="C17" s="43">
        <f t="shared" si="0"/>
        <v>7.711179013546327</v>
      </c>
      <c r="D17" s="42">
        <v>637516</v>
      </c>
      <c r="E17" s="44" t="s">
        <v>716</v>
      </c>
      <c r="F17" s="44" t="s">
        <v>717</v>
      </c>
      <c r="G17" s="42" t="s">
        <v>718</v>
      </c>
      <c r="H17" s="42">
        <f t="shared" si="1"/>
        <v>269330</v>
      </c>
      <c r="I17" s="42">
        <f t="shared" si="2"/>
        <v>906846</v>
      </c>
      <c r="J17" s="45">
        <f t="shared" si="3"/>
        <v>0.42246782825842805</v>
      </c>
      <c r="K17" s="43">
        <f t="shared" si="4"/>
        <v>5.4209865842711995</v>
      </c>
      <c r="L17" s="46">
        <v>0.39</v>
      </c>
      <c r="M17" s="47">
        <f aca="true" t="shared" si="6" ref="M17:M38">L17-J17</f>
        <v>-0.03246782825842803</v>
      </c>
    </row>
    <row r="18" spans="1:16" s="48" customFormat="1" ht="21" customHeight="1">
      <c r="A18" s="41" t="s">
        <v>719</v>
      </c>
      <c r="B18" s="42">
        <v>1903</v>
      </c>
      <c r="C18" s="43">
        <f t="shared" si="0"/>
        <v>7.336556329177364</v>
      </c>
      <c r="D18" s="42">
        <v>259386</v>
      </c>
      <c r="E18" s="44" t="s">
        <v>720</v>
      </c>
      <c r="F18" s="44" t="s">
        <v>721</v>
      </c>
      <c r="G18" s="42" t="s">
        <v>722</v>
      </c>
      <c r="H18" s="42">
        <f t="shared" si="1"/>
        <v>47429</v>
      </c>
      <c r="I18" s="42">
        <f t="shared" si="2"/>
        <v>306815</v>
      </c>
      <c r="J18" s="45">
        <f t="shared" si="3"/>
        <v>0.18285104053418458</v>
      </c>
      <c r="K18" s="43">
        <f t="shared" si="4"/>
        <v>6.2024346919153235</v>
      </c>
      <c r="L18" s="46">
        <v>0.17</v>
      </c>
      <c r="M18" s="47">
        <f t="shared" si="6"/>
        <v>-0.012851040534184566</v>
      </c>
      <c r="O18" s="49"/>
      <c r="P18" s="49"/>
    </row>
    <row r="19" spans="1:13" s="48" customFormat="1" ht="21" customHeight="1">
      <c r="A19" s="41" t="s">
        <v>723</v>
      </c>
      <c r="B19" s="42">
        <v>1528</v>
      </c>
      <c r="C19" s="43">
        <f t="shared" si="0"/>
        <v>6.220434616230124</v>
      </c>
      <c r="D19" s="42">
        <v>245642</v>
      </c>
      <c r="E19" s="44" t="s">
        <v>561</v>
      </c>
      <c r="F19" s="44" t="s">
        <v>562</v>
      </c>
      <c r="G19" s="42" t="s">
        <v>563</v>
      </c>
      <c r="H19" s="42">
        <f t="shared" si="1"/>
        <v>-8049</v>
      </c>
      <c r="I19" s="42">
        <f t="shared" si="2"/>
        <v>237593</v>
      </c>
      <c r="J19" s="45">
        <f t="shared" si="3"/>
        <v>-0.03276719779190855</v>
      </c>
      <c r="K19" s="43">
        <f t="shared" si="4"/>
        <v>6.431165901352313</v>
      </c>
      <c r="L19" s="46">
        <v>-0.1</v>
      </c>
      <c r="M19" s="47">
        <f t="shared" si="6"/>
        <v>-0.06723280220809146</v>
      </c>
    </row>
    <row r="20" spans="1:16" s="48" customFormat="1" ht="21" customHeight="1">
      <c r="A20" s="50" t="s">
        <v>564</v>
      </c>
      <c r="B20" s="42">
        <v>20472</v>
      </c>
      <c r="C20" s="43">
        <f t="shared" si="0"/>
        <v>22.261175170829944</v>
      </c>
      <c r="D20" s="42">
        <v>919628</v>
      </c>
      <c r="E20" s="51">
        <v>593873</v>
      </c>
      <c r="F20" s="51">
        <v>411036</v>
      </c>
      <c r="G20" s="42">
        <v>473815</v>
      </c>
      <c r="H20" s="42">
        <f t="shared" si="1"/>
        <v>120058</v>
      </c>
      <c r="I20" s="42">
        <f t="shared" si="2"/>
        <v>1039686</v>
      </c>
      <c r="J20" s="45">
        <f t="shared" si="3"/>
        <v>0.13055061394389905</v>
      </c>
      <c r="K20" s="43">
        <f t="shared" si="4"/>
        <v>19.690560419203493</v>
      </c>
      <c r="L20" s="46">
        <v>0.14</v>
      </c>
      <c r="M20" s="47">
        <f t="shared" si="6"/>
        <v>0.009449386056100961</v>
      </c>
      <c r="O20" s="49"/>
      <c r="P20" s="49"/>
    </row>
    <row r="21" spans="1:13" s="49" customFormat="1" ht="21" customHeight="1">
      <c r="A21" s="41" t="s">
        <v>565</v>
      </c>
      <c r="B21" s="42">
        <v>56359</v>
      </c>
      <c r="C21" s="43">
        <f t="shared" si="0"/>
        <v>246.7373269064912</v>
      </c>
      <c r="D21" s="42">
        <v>228417</v>
      </c>
      <c r="E21" s="44" t="s">
        <v>566</v>
      </c>
      <c r="F21" s="44" t="s">
        <v>567</v>
      </c>
      <c r="G21" s="42" t="s">
        <v>568</v>
      </c>
      <c r="H21" s="42">
        <f t="shared" si="1"/>
        <v>-10631</v>
      </c>
      <c r="I21" s="42">
        <f t="shared" si="2"/>
        <v>217786</v>
      </c>
      <c r="J21" s="45">
        <f t="shared" si="3"/>
        <v>-0.046542069986034315</v>
      </c>
      <c r="K21" s="52">
        <f t="shared" si="4"/>
        <v>258.7815562065514</v>
      </c>
      <c r="L21" s="46">
        <v>-0.07</v>
      </c>
      <c r="M21" s="47">
        <f t="shared" si="6"/>
        <v>-0.02345793001396569</v>
      </c>
    </row>
    <row r="22" spans="1:13" s="49" customFormat="1" ht="21" customHeight="1">
      <c r="A22" s="41" t="s">
        <v>569</v>
      </c>
      <c r="B22" s="42">
        <v>12485</v>
      </c>
      <c r="C22" s="43">
        <f t="shared" si="0"/>
        <v>4.59879094342069</v>
      </c>
      <c r="D22" s="42">
        <v>2714844</v>
      </c>
      <c r="E22" s="44" t="s">
        <v>570</v>
      </c>
      <c r="F22" s="44" t="s">
        <v>571</v>
      </c>
      <c r="G22" s="42" t="s">
        <v>572</v>
      </c>
      <c r="H22" s="42">
        <f t="shared" si="1"/>
        <v>186086</v>
      </c>
      <c r="I22" s="42">
        <f t="shared" si="2"/>
        <v>2900930</v>
      </c>
      <c r="J22" s="45">
        <f t="shared" si="3"/>
        <v>0.06854390160171266</v>
      </c>
      <c r="K22" s="52">
        <f t="shared" si="4"/>
        <v>4.303792232146243</v>
      </c>
      <c r="L22" s="53">
        <v>0.06</v>
      </c>
      <c r="M22" s="47">
        <f t="shared" si="6"/>
        <v>-0.008543901601712658</v>
      </c>
    </row>
    <row r="23" spans="1:13" s="49" customFormat="1" ht="21" customHeight="1">
      <c r="A23" s="41" t="s">
        <v>573</v>
      </c>
      <c r="B23" s="42">
        <v>907</v>
      </c>
      <c r="C23" s="43">
        <f t="shared" si="0"/>
        <v>3.593160713719773</v>
      </c>
      <c r="D23" s="42">
        <v>252424</v>
      </c>
      <c r="E23" s="44" t="s">
        <v>574</v>
      </c>
      <c r="F23" s="44" t="s">
        <v>575</v>
      </c>
      <c r="G23" s="42" t="s">
        <v>576</v>
      </c>
      <c r="H23" s="42">
        <f t="shared" si="1"/>
        <v>-42515</v>
      </c>
      <c r="I23" s="42">
        <f t="shared" si="2"/>
        <v>209909</v>
      </c>
      <c r="J23" s="45">
        <f t="shared" si="3"/>
        <v>-0.1684269324628403</v>
      </c>
      <c r="K23" s="52">
        <f t="shared" si="4"/>
        <v>4.320920017721965</v>
      </c>
      <c r="L23" s="53">
        <v>-0.15</v>
      </c>
      <c r="M23" s="47">
        <f t="shared" si="6"/>
        <v>0.0184269324628403</v>
      </c>
    </row>
    <row r="24" spans="1:13" s="49" customFormat="1" ht="21" customHeight="1">
      <c r="A24" s="41" t="s">
        <v>577</v>
      </c>
      <c r="B24" s="42">
        <v>6821</v>
      </c>
      <c r="C24" s="43">
        <f t="shared" si="0"/>
        <v>23.001025115325472</v>
      </c>
      <c r="D24" s="42">
        <v>296552</v>
      </c>
      <c r="E24" s="44" t="s">
        <v>578</v>
      </c>
      <c r="F24" s="44" t="s">
        <v>579</v>
      </c>
      <c r="G24" s="42" t="s">
        <v>580</v>
      </c>
      <c r="H24" s="42">
        <f t="shared" si="1"/>
        <v>108844</v>
      </c>
      <c r="I24" s="42">
        <f t="shared" si="2"/>
        <v>405396</v>
      </c>
      <c r="J24" s="45">
        <f t="shared" si="3"/>
        <v>0.3670317515983706</v>
      </c>
      <c r="K24" s="52">
        <f t="shared" si="4"/>
        <v>16.825523685482835</v>
      </c>
      <c r="L24" s="53">
        <v>0.35</v>
      </c>
      <c r="M24" s="47">
        <f t="shared" si="6"/>
        <v>-0.017031751598370615</v>
      </c>
    </row>
    <row r="25" spans="1:16" s="49" customFormat="1" ht="21" customHeight="1">
      <c r="A25" s="41" t="s">
        <v>581</v>
      </c>
      <c r="B25" s="42">
        <v>3647</v>
      </c>
      <c r="C25" s="43">
        <f t="shared" si="0"/>
        <v>9.329202937662915</v>
      </c>
      <c r="D25" s="42">
        <v>390923</v>
      </c>
      <c r="E25" s="44" t="s">
        <v>582</v>
      </c>
      <c r="F25" s="44" t="s">
        <v>583</v>
      </c>
      <c r="G25" s="42" t="s">
        <v>584</v>
      </c>
      <c r="H25" s="42">
        <f t="shared" si="1"/>
        <v>126664</v>
      </c>
      <c r="I25" s="42">
        <f t="shared" si="2"/>
        <v>517587</v>
      </c>
      <c r="J25" s="45">
        <f t="shared" si="3"/>
        <v>0.3240126572240569</v>
      </c>
      <c r="K25" s="52">
        <f t="shared" si="4"/>
        <v>7.046158423608012</v>
      </c>
      <c r="L25" s="53">
        <v>0.28</v>
      </c>
      <c r="M25" s="47">
        <f t="shared" si="6"/>
        <v>-0.044012657224056895</v>
      </c>
      <c r="O25" s="48"/>
      <c r="P25" s="48"/>
    </row>
    <row r="26" spans="1:13" s="49" customFormat="1" ht="21" customHeight="1">
      <c r="A26" s="41" t="s">
        <v>585</v>
      </c>
      <c r="B26" s="42">
        <v>11157</v>
      </c>
      <c r="C26" s="43">
        <f t="shared" si="0"/>
        <v>25.83559880142458</v>
      </c>
      <c r="D26" s="42">
        <v>431846</v>
      </c>
      <c r="E26" s="44" t="s">
        <v>586</v>
      </c>
      <c r="F26" s="44" t="s">
        <v>587</v>
      </c>
      <c r="G26" s="42" t="s">
        <v>588</v>
      </c>
      <c r="H26" s="42">
        <f t="shared" si="1"/>
        <v>16752</v>
      </c>
      <c r="I26" s="42">
        <f t="shared" si="2"/>
        <v>448598</v>
      </c>
      <c r="J26" s="45">
        <f t="shared" si="3"/>
        <v>0.0387916062670489</v>
      </c>
      <c r="K26" s="52">
        <f t="shared" si="4"/>
        <v>24.870819753989093</v>
      </c>
      <c r="L26" s="53">
        <v>0.06</v>
      </c>
      <c r="M26" s="47">
        <f t="shared" si="6"/>
        <v>0.021208393732951095</v>
      </c>
    </row>
    <row r="27" spans="1:13" s="49" customFormat="1" ht="21" customHeight="1">
      <c r="A27" s="41" t="s">
        <v>589</v>
      </c>
      <c r="B27" s="42">
        <v>10861</v>
      </c>
      <c r="C27" s="43">
        <f t="shared" si="0"/>
        <v>13.410463149316573</v>
      </c>
      <c r="D27" s="42">
        <v>809890</v>
      </c>
      <c r="E27" s="44" t="s">
        <v>590</v>
      </c>
      <c r="F27" s="44" t="s">
        <v>591</v>
      </c>
      <c r="G27" s="42" t="s">
        <v>592</v>
      </c>
      <c r="H27" s="42">
        <f t="shared" si="1"/>
        <v>78275</v>
      </c>
      <c r="I27" s="42">
        <f t="shared" si="2"/>
        <v>888165</v>
      </c>
      <c r="J27" s="45">
        <f t="shared" si="3"/>
        <v>0.09664892763214758</v>
      </c>
      <c r="K27" s="52">
        <f t="shared" si="4"/>
        <v>12.22858365281226</v>
      </c>
      <c r="L27" s="53">
        <v>0.11</v>
      </c>
      <c r="M27" s="47">
        <f t="shared" si="6"/>
        <v>0.01335107236785242</v>
      </c>
    </row>
    <row r="28" spans="1:13" s="49" customFormat="1" ht="21" customHeight="1">
      <c r="A28" s="41" t="s">
        <v>763</v>
      </c>
      <c r="B28" s="42">
        <v>2147</v>
      </c>
      <c r="C28" s="43">
        <f t="shared" si="0"/>
        <v>6.877178146781468</v>
      </c>
      <c r="D28" s="42">
        <v>312192</v>
      </c>
      <c r="E28" s="44" t="s">
        <v>760</v>
      </c>
      <c r="F28" s="44" t="s">
        <v>761</v>
      </c>
      <c r="G28" s="42" t="s">
        <v>762</v>
      </c>
      <c r="H28" s="42">
        <f t="shared" si="1"/>
        <v>6885</v>
      </c>
      <c r="I28" s="42">
        <f t="shared" si="2"/>
        <v>319077</v>
      </c>
      <c r="J28" s="45">
        <f t="shared" si="3"/>
        <v>0.022053736162361625</v>
      </c>
      <c r="K28" s="52">
        <f t="shared" si="4"/>
        <v>6.728783334430247</v>
      </c>
      <c r="L28" s="53">
        <v>0.04</v>
      </c>
      <c r="M28" s="47">
        <f t="shared" si="6"/>
        <v>0.017946263837638376</v>
      </c>
    </row>
    <row r="29" spans="1:13" s="49" customFormat="1" ht="21" customHeight="1">
      <c r="A29" s="41" t="s">
        <v>944</v>
      </c>
      <c r="B29" s="42">
        <v>23331</v>
      </c>
      <c r="C29" s="43">
        <f t="shared" si="0"/>
        <v>18.79852518878293</v>
      </c>
      <c r="D29" s="42">
        <v>1241108</v>
      </c>
      <c r="E29" s="44" t="s">
        <v>945</v>
      </c>
      <c r="F29" s="44" t="s">
        <v>946</v>
      </c>
      <c r="G29" s="42" t="s">
        <v>947</v>
      </c>
      <c r="H29" s="42">
        <f t="shared" si="1"/>
        <v>231489</v>
      </c>
      <c r="I29" s="42">
        <f t="shared" si="2"/>
        <v>1472597</v>
      </c>
      <c r="J29" s="45">
        <f t="shared" si="3"/>
        <v>0.18651801454829073</v>
      </c>
      <c r="K29" s="52">
        <f t="shared" si="4"/>
        <v>15.843438496750979</v>
      </c>
      <c r="L29" s="53">
        <v>0.19</v>
      </c>
      <c r="M29" s="47">
        <f t="shared" si="6"/>
        <v>0.003481985451709274</v>
      </c>
    </row>
    <row r="30" spans="1:13" s="49" customFormat="1" ht="21" customHeight="1">
      <c r="A30" s="41" t="s">
        <v>948</v>
      </c>
      <c r="B30" s="42">
        <v>5900</v>
      </c>
      <c r="C30" s="43">
        <f t="shared" si="0"/>
        <v>9.30210558678155</v>
      </c>
      <c r="D30" s="42">
        <v>634265</v>
      </c>
      <c r="E30" s="44" t="s">
        <v>949</v>
      </c>
      <c r="F30" s="44" t="s">
        <v>950</v>
      </c>
      <c r="G30" s="42" t="s">
        <v>951</v>
      </c>
      <c r="H30" s="42">
        <f t="shared" si="1"/>
        <v>144709</v>
      </c>
      <c r="I30" s="42">
        <f t="shared" si="2"/>
        <v>778974</v>
      </c>
      <c r="J30" s="45">
        <f t="shared" si="3"/>
        <v>0.22815227073857142</v>
      </c>
      <c r="K30" s="52">
        <f t="shared" si="4"/>
        <v>7.574065373170349</v>
      </c>
      <c r="L30" s="53">
        <v>0.26</v>
      </c>
      <c r="M30" s="47">
        <f t="shared" si="6"/>
        <v>0.03184772926142859</v>
      </c>
    </row>
    <row r="31" spans="1:16" s="49" customFormat="1" ht="21" customHeight="1">
      <c r="A31" s="41" t="s">
        <v>952</v>
      </c>
      <c r="B31" s="42">
        <v>5921</v>
      </c>
      <c r="C31" s="43">
        <f t="shared" si="0"/>
        <v>8.440195916319327</v>
      </c>
      <c r="D31" s="42">
        <v>701524</v>
      </c>
      <c r="E31" s="44" t="s">
        <v>953</v>
      </c>
      <c r="F31" s="44" t="s">
        <v>954</v>
      </c>
      <c r="G31" s="42" t="s">
        <v>955</v>
      </c>
      <c r="H31" s="42">
        <f t="shared" si="1"/>
        <v>61896</v>
      </c>
      <c r="I31" s="42">
        <f t="shared" si="2"/>
        <v>763420</v>
      </c>
      <c r="J31" s="45">
        <f t="shared" si="3"/>
        <v>0.08823076616053051</v>
      </c>
      <c r="K31" s="52">
        <f t="shared" si="4"/>
        <v>7.755887977784182</v>
      </c>
      <c r="L31" s="53">
        <v>0.02</v>
      </c>
      <c r="M31" s="47">
        <f t="shared" si="6"/>
        <v>-0.0682307661605305</v>
      </c>
      <c r="O31" s="48"/>
      <c r="P31" s="48"/>
    </row>
    <row r="32" spans="1:16" s="49" customFormat="1" ht="21" customHeight="1">
      <c r="A32" s="41" t="s">
        <v>956</v>
      </c>
      <c r="B32" s="42">
        <v>2555</v>
      </c>
      <c r="C32" s="43">
        <f t="shared" si="0"/>
        <v>10.676082232993481</v>
      </c>
      <c r="D32" s="42">
        <v>239320</v>
      </c>
      <c r="E32" s="44" t="s">
        <v>957</v>
      </c>
      <c r="F32" s="44" t="s">
        <v>958</v>
      </c>
      <c r="G32" s="42" t="s">
        <v>959</v>
      </c>
      <c r="H32" s="42">
        <f t="shared" si="1"/>
        <v>42337</v>
      </c>
      <c r="I32" s="42">
        <f t="shared" si="2"/>
        <v>281657</v>
      </c>
      <c r="J32" s="45">
        <f t="shared" si="3"/>
        <v>0.17690539862945012</v>
      </c>
      <c r="K32" s="52">
        <f t="shared" si="4"/>
        <v>9.071317240473343</v>
      </c>
      <c r="L32" s="53">
        <v>0.14</v>
      </c>
      <c r="M32" s="47">
        <f t="shared" si="6"/>
        <v>-0.03690539862945011</v>
      </c>
      <c r="O32" s="48"/>
      <c r="P32" s="48"/>
    </row>
    <row r="33" spans="1:13" s="49" customFormat="1" ht="21" customHeight="1">
      <c r="A33" s="41" t="s">
        <v>960</v>
      </c>
      <c r="B33" s="42">
        <v>28759</v>
      </c>
      <c r="C33" s="43">
        <f t="shared" si="0"/>
        <v>42.76215031507701</v>
      </c>
      <c r="D33" s="42">
        <v>672534</v>
      </c>
      <c r="E33" s="44" t="s">
        <v>961</v>
      </c>
      <c r="F33" s="44" t="s">
        <v>962</v>
      </c>
      <c r="G33" s="42" t="s">
        <v>963</v>
      </c>
      <c r="H33" s="42">
        <f t="shared" si="1"/>
        <v>7778</v>
      </c>
      <c r="I33" s="42">
        <f t="shared" si="2"/>
        <v>680312</v>
      </c>
      <c r="J33" s="45">
        <f t="shared" si="3"/>
        <v>0.011565214546773844</v>
      </c>
      <c r="K33" s="52">
        <f t="shared" si="4"/>
        <v>42.2732510965557</v>
      </c>
      <c r="L33" s="53">
        <v>0.01</v>
      </c>
      <c r="M33" s="47">
        <f t="shared" si="6"/>
        <v>-0.0015652145467738438</v>
      </c>
    </row>
    <row r="34" spans="1:13" s="49" customFormat="1" ht="21" customHeight="1">
      <c r="A34" s="41" t="s">
        <v>964</v>
      </c>
      <c r="B34" s="42">
        <v>2400</v>
      </c>
      <c r="C34" s="43">
        <f t="shared" si="0"/>
        <v>9.50769925562638</v>
      </c>
      <c r="D34" s="42">
        <v>252427</v>
      </c>
      <c r="E34" s="44" t="s">
        <v>965</v>
      </c>
      <c r="F34" s="44" t="s">
        <v>966</v>
      </c>
      <c r="G34" s="42" t="s">
        <v>967</v>
      </c>
      <c r="H34" s="42">
        <f t="shared" si="1"/>
        <v>31945</v>
      </c>
      <c r="I34" s="42">
        <f t="shared" si="2"/>
        <v>284372</v>
      </c>
      <c r="J34" s="45">
        <f t="shared" si="3"/>
        <v>0.12655143863374363</v>
      </c>
      <c r="K34" s="52">
        <f t="shared" si="4"/>
        <v>8.439649473225211</v>
      </c>
      <c r="L34" s="53">
        <v>0.1</v>
      </c>
      <c r="M34" s="47">
        <f t="shared" si="6"/>
        <v>-0.026551438633743624</v>
      </c>
    </row>
    <row r="35" spans="1:13" s="49" customFormat="1" ht="21" customHeight="1">
      <c r="A35" s="41" t="s">
        <v>1178</v>
      </c>
      <c r="B35" s="42">
        <v>11667</v>
      </c>
      <c r="C35" s="43">
        <f t="shared" si="0"/>
        <v>14.918922236700267</v>
      </c>
      <c r="D35" s="42">
        <v>782027</v>
      </c>
      <c r="E35" s="44" t="s">
        <v>1179</v>
      </c>
      <c r="F35" s="44" t="s">
        <v>1180</v>
      </c>
      <c r="G35" s="42" t="s">
        <v>1181</v>
      </c>
      <c r="H35" s="42">
        <f t="shared" si="1"/>
        <v>74603</v>
      </c>
      <c r="I35" s="42">
        <f t="shared" si="2"/>
        <v>856630</v>
      </c>
      <c r="J35" s="45">
        <f t="shared" si="3"/>
        <v>0.09539696199747578</v>
      </c>
      <c r="K35" s="52">
        <f t="shared" si="4"/>
        <v>13.619649090038873</v>
      </c>
      <c r="L35" s="53">
        <v>0.09</v>
      </c>
      <c r="M35" s="47">
        <f t="shared" si="6"/>
        <v>-0.005396961997475788</v>
      </c>
    </row>
    <row r="36" spans="1:13" s="49" customFormat="1" ht="21" customHeight="1">
      <c r="A36" s="41" t="s">
        <v>1182</v>
      </c>
      <c r="B36" s="42">
        <v>21656</v>
      </c>
      <c r="C36" s="43">
        <f t="shared" si="0"/>
        <v>97.54911013914352</v>
      </c>
      <c r="D36" s="42">
        <v>222001</v>
      </c>
      <c r="E36" s="44" t="s">
        <v>1183</v>
      </c>
      <c r="F36" s="44" t="s">
        <v>968</v>
      </c>
      <c r="G36" s="42" t="s">
        <v>969</v>
      </c>
      <c r="H36" s="42">
        <f t="shared" si="1"/>
        <v>-9219</v>
      </c>
      <c r="I36" s="42">
        <f t="shared" si="2"/>
        <v>212782</v>
      </c>
      <c r="J36" s="45">
        <f t="shared" si="3"/>
        <v>-0.04152683996918933</v>
      </c>
      <c r="K36" s="52">
        <f t="shared" si="4"/>
        <v>101.77552612533015</v>
      </c>
      <c r="L36" s="53">
        <v>-0.04</v>
      </c>
      <c r="M36" s="47">
        <f t="shared" si="6"/>
        <v>0.001526839969189328</v>
      </c>
    </row>
    <row r="37" spans="1:13" s="49" customFormat="1" ht="21" customHeight="1">
      <c r="A37" s="41" t="s">
        <v>970</v>
      </c>
      <c r="B37" s="42">
        <v>1573</v>
      </c>
      <c r="C37" s="43">
        <f aca="true" t="shared" si="7" ref="C37:C68">B37/(D37/1000)</f>
        <v>3.109494534168858</v>
      </c>
      <c r="D37" s="42">
        <v>505870</v>
      </c>
      <c r="E37" s="44" t="s">
        <v>971</v>
      </c>
      <c r="F37" s="44" t="s">
        <v>972</v>
      </c>
      <c r="G37" s="42" t="s">
        <v>973</v>
      </c>
      <c r="H37" s="42">
        <f aca="true" t="shared" si="8" ref="H37:H68">(E37-F37)-(G37-F37)</f>
        <v>25024</v>
      </c>
      <c r="I37" s="42">
        <f aca="true" t="shared" si="9" ref="I37:I68">D37+(E37-F37)-(G37-F37)</f>
        <v>530894</v>
      </c>
      <c r="J37" s="45">
        <f aca="true" t="shared" si="10" ref="J37:J68">(I37-D37)/D37</f>
        <v>0.04946725443295708</v>
      </c>
      <c r="K37" s="52">
        <f aca="true" t="shared" si="11" ref="K37:K68">B37/(I37/1000)</f>
        <v>2.962926685929771</v>
      </c>
      <c r="L37" s="53">
        <v>0.08</v>
      </c>
      <c r="M37" s="47">
        <f t="shared" si="6"/>
        <v>0.03053274556704292</v>
      </c>
    </row>
    <row r="38" spans="1:13" s="49" customFormat="1" ht="21" customHeight="1">
      <c r="A38" s="50" t="s">
        <v>974</v>
      </c>
      <c r="B38" s="42">
        <v>3079</v>
      </c>
      <c r="C38" s="43">
        <f t="shared" si="7"/>
        <v>13.17935306027232</v>
      </c>
      <c r="D38" s="42">
        <v>233623</v>
      </c>
      <c r="E38" s="44" t="s">
        <v>975</v>
      </c>
      <c r="F38" s="44" t="s">
        <v>976</v>
      </c>
      <c r="G38" s="42" t="s">
        <v>977</v>
      </c>
      <c r="H38" s="42">
        <f t="shared" si="8"/>
        <v>-49957</v>
      </c>
      <c r="I38" s="42">
        <f t="shared" si="9"/>
        <v>183666</v>
      </c>
      <c r="J38" s="45">
        <f t="shared" si="10"/>
        <v>-0.21383596649302508</v>
      </c>
      <c r="K38" s="52">
        <f t="shared" si="11"/>
        <v>16.764126185575993</v>
      </c>
      <c r="L38" s="53">
        <v>-0.15</v>
      </c>
      <c r="M38" s="47">
        <f t="shared" si="6"/>
        <v>0.06383596649302509</v>
      </c>
    </row>
    <row r="39" spans="1:13" s="49" customFormat="1" ht="21" customHeight="1">
      <c r="A39" s="41" t="s">
        <v>978</v>
      </c>
      <c r="B39" s="42">
        <v>1469</v>
      </c>
      <c r="C39" s="43">
        <f t="shared" si="7"/>
        <v>6.642970841473121</v>
      </c>
      <c r="D39" s="42">
        <v>221136</v>
      </c>
      <c r="E39" s="44" t="s">
        <v>979</v>
      </c>
      <c r="F39" s="44" t="s">
        <v>980</v>
      </c>
      <c r="G39" s="42" t="s">
        <v>981</v>
      </c>
      <c r="H39" s="42">
        <f t="shared" si="8"/>
        <v>-28169</v>
      </c>
      <c r="I39" s="42">
        <f t="shared" si="9"/>
        <v>192967</v>
      </c>
      <c r="J39" s="45">
        <f t="shared" si="10"/>
        <v>-0.12738314883148832</v>
      </c>
      <c r="K39" s="52">
        <f t="shared" si="11"/>
        <v>7.612700617203977</v>
      </c>
      <c r="L39" s="53"/>
      <c r="M39" s="47"/>
    </row>
    <row r="40" spans="1:16" s="49" customFormat="1" ht="21" customHeight="1">
      <c r="A40" s="41" t="s">
        <v>982</v>
      </c>
      <c r="B40" s="42">
        <v>2188</v>
      </c>
      <c r="C40" s="43">
        <f t="shared" si="7"/>
        <v>9.426240102017077</v>
      </c>
      <c r="D40" s="42">
        <v>232118</v>
      </c>
      <c r="E40" s="44" t="s">
        <v>983</v>
      </c>
      <c r="F40" s="54">
        <v>25039</v>
      </c>
      <c r="G40" s="42" t="s">
        <v>984</v>
      </c>
      <c r="H40" s="42">
        <f t="shared" si="8"/>
        <v>-15304</v>
      </c>
      <c r="I40" s="42">
        <f t="shared" si="9"/>
        <v>216814</v>
      </c>
      <c r="J40" s="45">
        <f t="shared" si="10"/>
        <v>-0.06593198287078124</v>
      </c>
      <c r="K40" s="52">
        <f t="shared" si="11"/>
        <v>10.091599250970878</v>
      </c>
      <c r="L40" s="53">
        <v>-0.13</v>
      </c>
      <c r="M40" s="47">
        <f>L40-J40</f>
        <v>-0.06406801712921877</v>
      </c>
      <c r="O40" s="48"/>
      <c r="P40" s="48"/>
    </row>
    <row r="41" spans="1:13" s="49" customFormat="1" ht="21" customHeight="1">
      <c r="A41" s="50" t="s">
        <v>985</v>
      </c>
      <c r="B41" s="42">
        <v>6202</v>
      </c>
      <c r="C41" s="43">
        <f t="shared" si="7"/>
        <v>22.38221548566376</v>
      </c>
      <c r="D41" s="42">
        <v>277095</v>
      </c>
      <c r="E41" s="44" t="s">
        <v>986</v>
      </c>
      <c r="F41" s="44" t="s">
        <v>987</v>
      </c>
      <c r="G41" s="42" t="s">
        <v>988</v>
      </c>
      <c r="H41" s="42">
        <f t="shared" si="8"/>
        <v>54131</v>
      </c>
      <c r="I41" s="42">
        <f t="shared" si="9"/>
        <v>331226</v>
      </c>
      <c r="J41" s="45">
        <f t="shared" si="10"/>
        <v>0.19535177466211948</v>
      </c>
      <c r="K41" s="52">
        <f t="shared" si="11"/>
        <v>18.72437550192316</v>
      </c>
      <c r="L41" s="53">
        <v>0.25</v>
      </c>
      <c r="M41" s="47">
        <f>L41-J41</f>
        <v>0.054648225337880524</v>
      </c>
    </row>
    <row r="42" spans="1:13" s="49" customFormat="1" ht="21" customHeight="1">
      <c r="A42" s="41" t="s">
        <v>989</v>
      </c>
      <c r="B42" s="42">
        <v>2085</v>
      </c>
      <c r="C42" s="43">
        <f t="shared" si="7"/>
        <v>7.847550510373069</v>
      </c>
      <c r="D42" s="42">
        <v>265688</v>
      </c>
      <c r="E42" s="44" t="s">
        <v>990</v>
      </c>
      <c r="F42" s="44" t="s">
        <v>991</v>
      </c>
      <c r="G42" s="42" t="s">
        <v>992</v>
      </c>
      <c r="H42" s="42">
        <f t="shared" si="8"/>
        <v>-44534</v>
      </c>
      <c r="I42" s="42">
        <f t="shared" si="9"/>
        <v>221154</v>
      </c>
      <c r="J42" s="45">
        <f t="shared" si="10"/>
        <v>-0.16761765680045768</v>
      </c>
      <c r="K42" s="52">
        <f t="shared" si="11"/>
        <v>9.427819528473371</v>
      </c>
      <c r="L42" s="53">
        <v>-0.19</v>
      </c>
      <c r="M42" s="47">
        <f>L42-J42</f>
        <v>-0.022382343199542326</v>
      </c>
    </row>
    <row r="43" spans="1:13" s="49" customFormat="1" ht="21" customHeight="1">
      <c r="A43" s="41" t="s">
        <v>993</v>
      </c>
      <c r="B43" s="42">
        <v>175</v>
      </c>
      <c r="C43" s="43">
        <f t="shared" si="7"/>
        <v>0.7544631886632206</v>
      </c>
      <c r="D43" s="42">
        <v>231953</v>
      </c>
      <c r="E43" s="44" t="s">
        <v>994</v>
      </c>
      <c r="F43" s="44" t="s">
        <v>995</v>
      </c>
      <c r="G43" s="42" t="s">
        <v>996</v>
      </c>
      <c r="H43" s="42">
        <f t="shared" si="8"/>
        <v>-21226</v>
      </c>
      <c r="I43" s="42">
        <f t="shared" si="9"/>
        <v>210727</v>
      </c>
      <c r="J43" s="45">
        <f t="shared" si="10"/>
        <v>-0.09150991795751726</v>
      </c>
      <c r="K43" s="52">
        <f t="shared" si="11"/>
        <v>0.830458365563027</v>
      </c>
      <c r="L43" s="53">
        <v>-0.09</v>
      </c>
      <c r="M43" s="47">
        <f>L43-J43</f>
        <v>0.0015099179575172594</v>
      </c>
    </row>
    <row r="44" spans="1:16" s="48" customFormat="1" ht="21" customHeight="1">
      <c r="A44" s="41" t="s">
        <v>997</v>
      </c>
      <c r="B44" s="42">
        <v>12006</v>
      </c>
      <c r="C44" s="43">
        <f t="shared" si="7"/>
        <v>34.73918125947616</v>
      </c>
      <c r="D44" s="42">
        <v>345604</v>
      </c>
      <c r="E44" s="44" t="s">
        <v>998</v>
      </c>
      <c r="F44" s="44" t="s">
        <v>999</v>
      </c>
      <c r="G44" s="42" t="s">
        <v>1000</v>
      </c>
      <c r="H44" s="42">
        <f t="shared" si="8"/>
        <v>108870</v>
      </c>
      <c r="I44" s="42">
        <f t="shared" si="9"/>
        <v>454474</v>
      </c>
      <c r="J44" s="45">
        <f t="shared" si="10"/>
        <v>0.315013715119038</v>
      </c>
      <c r="K44" s="52">
        <f t="shared" si="11"/>
        <v>26.417352807861395</v>
      </c>
      <c r="L44" s="53">
        <v>0</v>
      </c>
      <c r="M44" s="47"/>
      <c r="O44" s="49"/>
      <c r="P44" s="49"/>
    </row>
    <row r="45" spans="1:16" s="49" customFormat="1" ht="21" customHeight="1">
      <c r="A45" s="41" t="s">
        <v>1001</v>
      </c>
      <c r="B45" s="42">
        <v>49487</v>
      </c>
      <c r="C45" s="43">
        <f t="shared" si="7"/>
        <v>22.892779062268986</v>
      </c>
      <c r="D45" s="42">
        <v>2161686</v>
      </c>
      <c r="E45" s="44" t="s">
        <v>1002</v>
      </c>
      <c r="F45" s="44" t="s">
        <v>1003</v>
      </c>
      <c r="G45" s="42" t="s">
        <v>1004</v>
      </c>
      <c r="H45" s="42">
        <f t="shared" si="8"/>
        <v>673400</v>
      </c>
      <c r="I45" s="42">
        <f t="shared" si="9"/>
        <v>2835086</v>
      </c>
      <c r="J45" s="45">
        <f t="shared" si="10"/>
        <v>0.3115161036339228</v>
      </c>
      <c r="K45" s="52">
        <f t="shared" si="11"/>
        <v>17.455202417140082</v>
      </c>
      <c r="L45" s="53">
        <v>0.25</v>
      </c>
      <c r="M45" s="47">
        <f aca="true" t="shared" si="12" ref="M45:M76">L45-J45</f>
        <v>-0.06151610363392279</v>
      </c>
      <c r="O45" s="48"/>
      <c r="P45" s="48"/>
    </row>
    <row r="46" spans="1:13" s="49" customFormat="1" ht="21" customHeight="1">
      <c r="A46" s="41" t="s">
        <v>1005</v>
      </c>
      <c r="B46" s="42">
        <v>11203</v>
      </c>
      <c r="C46" s="43">
        <f t="shared" si="7"/>
        <v>13.403828161080442</v>
      </c>
      <c r="D46" s="42">
        <v>835806</v>
      </c>
      <c r="E46" s="44" t="s">
        <v>1006</v>
      </c>
      <c r="F46" s="44" t="s">
        <v>1007</v>
      </c>
      <c r="G46" s="42" t="s">
        <v>1008</v>
      </c>
      <c r="H46" s="42">
        <f t="shared" si="8"/>
        <v>125787</v>
      </c>
      <c r="I46" s="42">
        <f t="shared" si="9"/>
        <v>961593</v>
      </c>
      <c r="J46" s="45">
        <f t="shared" si="10"/>
        <v>0.15049784280084133</v>
      </c>
      <c r="K46" s="52">
        <f t="shared" si="11"/>
        <v>11.650459185954974</v>
      </c>
      <c r="L46" s="46">
        <v>0.17</v>
      </c>
      <c r="M46" s="47">
        <f t="shared" si="12"/>
        <v>0.01950215719915868</v>
      </c>
    </row>
    <row r="47" spans="1:13" s="49" customFormat="1" ht="21" customHeight="1">
      <c r="A47" s="41" t="s">
        <v>1009</v>
      </c>
      <c r="B47" s="42">
        <v>8508</v>
      </c>
      <c r="C47" s="43">
        <f t="shared" si="7"/>
        <v>36.990500206517254</v>
      </c>
      <c r="D47" s="42">
        <v>230005</v>
      </c>
      <c r="E47" s="44" t="s">
        <v>1010</v>
      </c>
      <c r="F47" s="44" t="s">
        <v>1011</v>
      </c>
      <c r="G47" s="42" t="s">
        <v>1012</v>
      </c>
      <c r="H47" s="42">
        <f t="shared" si="8"/>
        <v>122874</v>
      </c>
      <c r="I47" s="42">
        <f t="shared" si="9"/>
        <v>352879</v>
      </c>
      <c r="J47" s="45">
        <f t="shared" si="10"/>
        <v>0.5342231690615421</v>
      </c>
      <c r="K47" s="52">
        <f t="shared" si="11"/>
        <v>24.11024742192083</v>
      </c>
      <c r="L47" s="53">
        <v>0.56</v>
      </c>
      <c r="M47" s="47">
        <f t="shared" si="12"/>
        <v>0.02577683093845795</v>
      </c>
    </row>
    <row r="48" spans="1:16" s="49" customFormat="1" ht="21" customHeight="1">
      <c r="A48" s="41" t="s">
        <v>1013</v>
      </c>
      <c r="B48" s="42">
        <v>1869</v>
      </c>
      <c r="C48" s="43">
        <f t="shared" si="7"/>
        <v>8.290932319553558</v>
      </c>
      <c r="D48" s="42">
        <v>225427</v>
      </c>
      <c r="E48" s="44" t="s">
        <v>782</v>
      </c>
      <c r="F48" s="44" t="s">
        <v>783</v>
      </c>
      <c r="G48" s="42" t="s">
        <v>784</v>
      </c>
      <c r="H48" s="42">
        <f t="shared" si="8"/>
        <v>73189</v>
      </c>
      <c r="I48" s="42">
        <f t="shared" si="9"/>
        <v>298616</v>
      </c>
      <c r="J48" s="45">
        <f t="shared" si="10"/>
        <v>0.3246682961668301</v>
      </c>
      <c r="K48" s="52">
        <f t="shared" si="11"/>
        <v>6.258874273314223</v>
      </c>
      <c r="L48" s="53">
        <v>0.32</v>
      </c>
      <c r="M48" s="47">
        <f t="shared" si="12"/>
        <v>-0.004668296166830066</v>
      </c>
      <c r="O48" s="48"/>
      <c r="P48" s="48"/>
    </row>
    <row r="49" spans="1:13" s="49" customFormat="1" ht="21" customHeight="1">
      <c r="A49" s="41" t="s">
        <v>785</v>
      </c>
      <c r="B49" s="42">
        <v>65107</v>
      </c>
      <c r="C49" s="43">
        <f t="shared" si="7"/>
        <v>77.83198466958436</v>
      </c>
      <c r="D49" s="42">
        <v>836507</v>
      </c>
      <c r="E49" s="44" t="s">
        <v>786</v>
      </c>
      <c r="F49" s="44" t="s">
        <v>787</v>
      </c>
      <c r="G49" s="42" t="s">
        <v>788</v>
      </c>
      <c r="H49" s="42">
        <f t="shared" si="8"/>
        <v>71170</v>
      </c>
      <c r="I49" s="42">
        <f t="shared" si="9"/>
        <v>907677</v>
      </c>
      <c r="J49" s="45">
        <f t="shared" si="10"/>
        <v>0.08507998139884065</v>
      </c>
      <c r="K49" s="52">
        <f t="shared" si="11"/>
        <v>71.72926051888501</v>
      </c>
      <c r="L49" s="53">
        <v>0.09</v>
      </c>
      <c r="M49" s="47">
        <f t="shared" si="12"/>
        <v>0.004920018601159343</v>
      </c>
    </row>
    <row r="50" spans="1:13" s="49" customFormat="1" ht="21" customHeight="1">
      <c r="A50" s="41" t="s">
        <v>789</v>
      </c>
      <c r="B50" s="42">
        <v>1660</v>
      </c>
      <c r="C50" s="43">
        <f t="shared" si="7"/>
        <v>6.524028862932512</v>
      </c>
      <c r="D50" s="42">
        <v>254444</v>
      </c>
      <c r="E50" s="44" t="s">
        <v>790</v>
      </c>
      <c r="F50" s="44" t="s">
        <v>1020</v>
      </c>
      <c r="G50" s="42" t="s">
        <v>1021</v>
      </c>
      <c r="H50" s="42">
        <f t="shared" si="8"/>
        <v>-4325</v>
      </c>
      <c r="I50" s="42">
        <f t="shared" si="9"/>
        <v>250119</v>
      </c>
      <c r="J50" s="45">
        <f t="shared" si="10"/>
        <v>-0.016997846284447657</v>
      </c>
      <c r="K50" s="52">
        <f t="shared" si="11"/>
        <v>6.636840863748856</v>
      </c>
      <c r="L50" s="53">
        <v>0.01</v>
      </c>
      <c r="M50" s="47">
        <f t="shared" si="12"/>
        <v>0.02699784628444766</v>
      </c>
    </row>
    <row r="51" spans="1:13" s="49" customFormat="1" ht="21" customHeight="1">
      <c r="A51" s="41" t="s">
        <v>1022</v>
      </c>
      <c r="B51" s="42">
        <v>17525</v>
      </c>
      <c r="C51" s="43">
        <f t="shared" si="7"/>
        <v>37.74125328957286</v>
      </c>
      <c r="D51" s="42">
        <v>464346</v>
      </c>
      <c r="E51" s="44" t="s">
        <v>1023</v>
      </c>
      <c r="F51" s="44" t="s">
        <v>1024</v>
      </c>
      <c r="G51" s="42" t="s">
        <v>795</v>
      </c>
      <c r="H51" s="42">
        <f t="shared" si="8"/>
        <v>94269</v>
      </c>
      <c r="I51" s="42">
        <f t="shared" si="9"/>
        <v>558615</v>
      </c>
      <c r="J51" s="45">
        <f t="shared" si="10"/>
        <v>0.2030145624168185</v>
      </c>
      <c r="K51" s="52">
        <f t="shared" si="11"/>
        <v>31.372233112250836</v>
      </c>
      <c r="L51" s="53">
        <v>0.19</v>
      </c>
      <c r="M51" s="47">
        <f t="shared" si="12"/>
        <v>-0.013014562416818504</v>
      </c>
    </row>
    <row r="52" spans="1:13" s="49" customFormat="1" ht="21" customHeight="1">
      <c r="A52" s="41" t="s">
        <v>796</v>
      </c>
      <c r="B52" s="42">
        <v>1552</v>
      </c>
      <c r="C52" s="43">
        <f t="shared" si="7"/>
        <v>6.356930159783405</v>
      </c>
      <c r="D52" s="42">
        <v>244143</v>
      </c>
      <c r="E52" s="44" t="s">
        <v>797</v>
      </c>
      <c r="F52" s="44" t="s">
        <v>798</v>
      </c>
      <c r="G52" s="42" t="s">
        <v>799</v>
      </c>
      <c r="H52" s="42">
        <f t="shared" si="8"/>
        <v>2001</v>
      </c>
      <c r="I52" s="42">
        <f t="shared" si="9"/>
        <v>246144</v>
      </c>
      <c r="J52" s="45">
        <f t="shared" si="10"/>
        <v>0.008196016269153734</v>
      </c>
      <c r="K52" s="52">
        <f t="shared" si="11"/>
        <v>6.305252210088403</v>
      </c>
      <c r="L52" s="53">
        <v>0.01</v>
      </c>
      <c r="M52" s="47">
        <f t="shared" si="12"/>
        <v>0.0018039837308462658</v>
      </c>
    </row>
    <row r="53" spans="1:13" s="49" customFormat="1" ht="21" customHeight="1">
      <c r="A53" s="41" t="s">
        <v>800</v>
      </c>
      <c r="B53" s="42">
        <v>3072</v>
      </c>
      <c r="C53" s="43">
        <f t="shared" si="7"/>
        <v>5.1505599892696665</v>
      </c>
      <c r="D53" s="42">
        <v>596440</v>
      </c>
      <c r="E53" s="44" t="s">
        <v>801</v>
      </c>
      <c r="F53" s="44" t="s">
        <v>802</v>
      </c>
      <c r="G53" s="42" t="s">
        <v>803</v>
      </c>
      <c r="H53" s="42">
        <f t="shared" si="8"/>
        <v>55714</v>
      </c>
      <c r="I53" s="42">
        <f t="shared" si="9"/>
        <v>652154</v>
      </c>
      <c r="J53" s="45">
        <f t="shared" si="10"/>
        <v>0.09341090470122729</v>
      </c>
      <c r="K53" s="52">
        <f t="shared" si="11"/>
        <v>4.7105438286049</v>
      </c>
      <c r="L53" s="53">
        <v>0.09</v>
      </c>
      <c r="M53" s="47">
        <f t="shared" si="12"/>
        <v>-0.003410904701227291</v>
      </c>
    </row>
    <row r="54" spans="1:13" s="49" customFormat="1" ht="21" customHeight="1">
      <c r="A54" s="41" t="s">
        <v>804</v>
      </c>
      <c r="B54" s="42">
        <v>4424</v>
      </c>
      <c r="C54" s="43">
        <f t="shared" si="7"/>
        <v>14.481699832072515</v>
      </c>
      <c r="D54" s="42">
        <v>305489</v>
      </c>
      <c r="E54" s="44" t="s">
        <v>805</v>
      </c>
      <c r="F54" s="44" t="s">
        <v>806</v>
      </c>
      <c r="G54" s="42" t="s">
        <v>807</v>
      </c>
      <c r="H54" s="42">
        <f t="shared" si="8"/>
        <v>33293</v>
      </c>
      <c r="I54" s="42">
        <f t="shared" si="9"/>
        <v>338782</v>
      </c>
      <c r="J54" s="45">
        <f t="shared" si="10"/>
        <v>0.10898264749303575</v>
      </c>
      <c r="K54" s="52">
        <f t="shared" si="11"/>
        <v>13.058545023053174</v>
      </c>
      <c r="L54" s="53">
        <v>0.11</v>
      </c>
      <c r="M54" s="47">
        <f t="shared" si="12"/>
        <v>0.0010173525069642475</v>
      </c>
    </row>
    <row r="55" spans="1:13" s="49" customFormat="1" ht="21" customHeight="1">
      <c r="A55" s="41" t="s">
        <v>808</v>
      </c>
      <c r="B55" s="42">
        <v>6304</v>
      </c>
      <c r="C55" s="43">
        <f t="shared" si="7"/>
        <v>23.753810444291208</v>
      </c>
      <c r="D55" s="42">
        <v>265389</v>
      </c>
      <c r="E55" s="44" t="s">
        <v>809</v>
      </c>
      <c r="F55" s="44" t="s">
        <v>810</v>
      </c>
      <c r="G55" s="42" t="s">
        <v>811</v>
      </c>
      <c r="H55" s="42">
        <f t="shared" si="8"/>
        <v>13110</v>
      </c>
      <c r="I55" s="42">
        <f t="shared" si="9"/>
        <v>278499</v>
      </c>
      <c r="J55" s="45">
        <f t="shared" si="10"/>
        <v>0.04939918383957135</v>
      </c>
      <c r="K55" s="52">
        <f t="shared" si="11"/>
        <v>22.635628853245432</v>
      </c>
      <c r="L55" s="53">
        <v>0.05</v>
      </c>
      <c r="M55" s="47">
        <f t="shared" si="12"/>
        <v>0.0006008161604286535</v>
      </c>
    </row>
    <row r="56" spans="1:13" s="49" customFormat="1" ht="21" customHeight="1">
      <c r="A56" s="41" t="s">
        <v>812</v>
      </c>
      <c r="B56" s="42">
        <v>3121</v>
      </c>
      <c r="C56" s="43">
        <f t="shared" si="7"/>
        <v>6.6703997537872315</v>
      </c>
      <c r="D56" s="42">
        <v>467888</v>
      </c>
      <c r="E56" s="44" t="s">
        <v>813</v>
      </c>
      <c r="F56" s="44" t="s">
        <v>814</v>
      </c>
      <c r="G56" s="42" t="s">
        <v>815</v>
      </c>
      <c r="H56" s="42">
        <f t="shared" si="8"/>
        <v>-26443</v>
      </c>
      <c r="I56" s="42">
        <f t="shared" si="9"/>
        <v>441445</v>
      </c>
      <c r="J56" s="45">
        <f t="shared" si="10"/>
        <v>-0.05651566186779742</v>
      </c>
      <c r="K56" s="52">
        <f t="shared" si="11"/>
        <v>7.069963415601038</v>
      </c>
      <c r="L56" s="53">
        <v>-0.04</v>
      </c>
      <c r="M56" s="47">
        <f t="shared" si="12"/>
        <v>0.016515661867797418</v>
      </c>
    </row>
    <row r="57" spans="1:13" s="49" customFormat="1" ht="21" customHeight="1">
      <c r="A57" s="41" t="s">
        <v>816</v>
      </c>
      <c r="B57" s="42">
        <v>36112</v>
      </c>
      <c r="C57" s="43">
        <f t="shared" si="7"/>
        <v>9.360809542053396</v>
      </c>
      <c r="D57" s="42">
        <v>3857786</v>
      </c>
      <c r="E57" s="44" t="s">
        <v>817</v>
      </c>
      <c r="F57" s="44" t="s">
        <v>818</v>
      </c>
      <c r="G57" s="42" t="s">
        <v>819</v>
      </c>
      <c r="H57" s="42">
        <f t="shared" si="8"/>
        <v>167380</v>
      </c>
      <c r="I57" s="42">
        <f t="shared" si="9"/>
        <v>4025166</v>
      </c>
      <c r="J57" s="45">
        <f t="shared" si="10"/>
        <v>0.04338758033753039</v>
      </c>
      <c r="K57" s="52">
        <f t="shared" si="11"/>
        <v>8.971555458830766</v>
      </c>
      <c r="L57" s="53">
        <v>0.04</v>
      </c>
      <c r="M57" s="47">
        <f t="shared" si="12"/>
        <v>-0.0033875803375303867</v>
      </c>
    </row>
    <row r="58" spans="1:13" s="49" customFormat="1" ht="21" customHeight="1">
      <c r="A58" s="41" t="s">
        <v>820</v>
      </c>
      <c r="B58" s="42">
        <v>16865</v>
      </c>
      <c r="C58" s="43">
        <f t="shared" si="7"/>
        <v>27.871057728537718</v>
      </c>
      <c r="D58" s="42">
        <v>605108</v>
      </c>
      <c r="E58" s="44" t="s">
        <v>821</v>
      </c>
      <c r="F58" s="44" t="s">
        <v>822</v>
      </c>
      <c r="G58" s="42" t="s">
        <v>823</v>
      </c>
      <c r="H58" s="42">
        <f t="shared" si="8"/>
        <v>58727</v>
      </c>
      <c r="I58" s="42">
        <f t="shared" si="9"/>
        <v>663835</v>
      </c>
      <c r="J58" s="45">
        <f t="shared" si="10"/>
        <v>0.09705209648525552</v>
      </c>
      <c r="K58" s="52">
        <f t="shared" si="11"/>
        <v>25.405409476752506</v>
      </c>
      <c r="L58" s="53">
        <v>0.08</v>
      </c>
      <c r="M58" s="47">
        <f t="shared" si="12"/>
        <v>-0.01705209648525552</v>
      </c>
    </row>
    <row r="59" spans="1:16" s="49" customFormat="1" ht="21" customHeight="1">
      <c r="A59" s="41" t="s">
        <v>824</v>
      </c>
      <c r="B59" s="42">
        <v>2224</v>
      </c>
      <c r="C59" s="43">
        <f t="shared" si="7"/>
        <v>9.421333559264594</v>
      </c>
      <c r="D59" s="42">
        <v>236060</v>
      </c>
      <c r="E59" s="44" t="s">
        <v>825</v>
      </c>
      <c r="F59" s="44" t="s">
        <v>826</v>
      </c>
      <c r="G59" s="42" t="s">
        <v>827</v>
      </c>
      <c r="H59" s="42">
        <f t="shared" si="8"/>
        <v>11518</v>
      </c>
      <c r="I59" s="42">
        <f t="shared" si="9"/>
        <v>247578</v>
      </c>
      <c r="J59" s="45">
        <f t="shared" si="10"/>
        <v>0.04879267982716259</v>
      </c>
      <c r="K59" s="52">
        <f t="shared" si="11"/>
        <v>8.983027571108902</v>
      </c>
      <c r="L59" s="53">
        <v>0</v>
      </c>
      <c r="M59" s="47">
        <f t="shared" si="12"/>
        <v>-0.04879267982716259</v>
      </c>
      <c r="O59" s="48"/>
      <c r="P59" s="48"/>
    </row>
    <row r="60" spans="1:13" s="49" customFormat="1" ht="21" customHeight="1">
      <c r="A60" s="50" t="s">
        <v>828</v>
      </c>
      <c r="B60" s="42">
        <v>5447</v>
      </c>
      <c r="C60" s="43">
        <f t="shared" si="7"/>
        <v>22.66608409795477</v>
      </c>
      <c r="D60" s="42">
        <v>240315</v>
      </c>
      <c r="E60" s="44" t="s">
        <v>829</v>
      </c>
      <c r="F60" s="44" t="s">
        <v>627</v>
      </c>
      <c r="G60" s="42" t="s">
        <v>628</v>
      </c>
      <c r="H60" s="42">
        <f t="shared" si="8"/>
        <v>58973</v>
      </c>
      <c r="I60" s="42">
        <f t="shared" si="9"/>
        <v>299288</v>
      </c>
      <c r="J60" s="45">
        <f t="shared" si="10"/>
        <v>0.24539874747726942</v>
      </c>
      <c r="K60" s="52">
        <f t="shared" si="11"/>
        <v>18.199861003448184</v>
      </c>
      <c r="L60" s="53">
        <v>0.28</v>
      </c>
      <c r="M60" s="47">
        <f t="shared" si="12"/>
        <v>0.03460125252273061</v>
      </c>
    </row>
    <row r="61" spans="1:13" s="49" customFormat="1" ht="21" customHeight="1">
      <c r="A61" s="41" t="s">
        <v>629</v>
      </c>
      <c r="B61" s="42">
        <v>9390</v>
      </c>
      <c r="C61" s="43">
        <f t="shared" si="7"/>
        <v>14.332792482839572</v>
      </c>
      <c r="D61" s="42">
        <v>655141</v>
      </c>
      <c r="E61" s="44" t="s">
        <v>630</v>
      </c>
      <c r="F61" s="44" t="s">
        <v>631</v>
      </c>
      <c r="G61" s="42" t="s">
        <v>632</v>
      </c>
      <c r="H61" s="42">
        <f t="shared" si="8"/>
        <v>118651</v>
      </c>
      <c r="I61" s="42">
        <f t="shared" si="9"/>
        <v>773792</v>
      </c>
      <c r="J61" s="45">
        <f t="shared" si="10"/>
        <v>0.18110757836862598</v>
      </c>
      <c r="K61" s="52">
        <f t="shared" si="11"/>
        <v>12.135044042843555</v>
      </c>
      <c r="L61" s="53">
        <v>0.16</v>
      </c>
      <c r="M61" s="47">
        <f t="shared" si="12"/>
        <v>-0.02110757836862598</v>
      </c>
    </row>
    <row r="62" spans="1:13" s="49" customFormat="1" ht="21" customHeight="1">
      <c r="A62" s="41" t="s">
        <v>633</v>
      </c>
      <c r="B62" s="42">
        <v>2281</v>
      </c>
      <c r="C62" s="43">
        <f t="shared" si="7"/>
        <v>5.045701089216666</v>
      </c>
      <c r="D62" s="42">
        <v>452068</v>
      </c>
      <c r="E62" s="44" t="s">
        <v>634</v>
      </c>
      <c r="F62" s="44" t="s">
        <v>635</v>
      </c>
      <c r="G62" s="42" t="s">
        <v>636</v>
      </c>
      <c r="H62" s="42">
        <f t="shared" si="8"/>
        <v>-39863</v>
      </c>
      <c r="I62" s="42">
        <f t="shared" si="9"/>
        <v>412205</v>
      </c>
      <c r="J62" s="45">
        <f t="shared" si="10"/>
        <v>-0.08817921197695922</v>
      </c>
      <c r="K62" s="52">
        <f t="shared" si="11"/>
        <v>5.533654371004719</v>
      </c>
      <c r="L62" s="53">
        <v>-0.07</v>
      </c>
      <c r="M62" s="47">
        <f t="shared" si="12"/>
        <v>0.01817921197695921</v>
      </c>
    </row>
    <row r="63" spans="1:16" s="49" customFormat="1" ht="21" customHeight="1">
      <c r="A63" s="41" t="s">
        <v>637</v>
      </c>
      <c r="B63" s="42">
        <v>1180</v>
      </c>
      <c r="C63" s="43">
        <f t="shared" si="7"/>
        <v>2.851178164807763</v>
      </c>
      <c r="D63" s="42">
        <v>413864</v>
      </c>
      <c r="E63" s="44" t="s">
        <v>638</v>
      </c>
      <c r="F63" s="44" t="s">
        <v>639</v>
      </c>
      <c r="G63" s="42" t="s">
        <v>640</v>
      </c>
      <c r="H63" s="42">
        <f t="shared" si="8"/>
        <v>251433</v>
      </c>
      <c r="I63" s="42">
        <f t="shared" si="9"/>
        <v>665297</v>
      </c>
      <c r="J63" s="45">
        <f t="shared" si="10"/>
        <v>0.6075256606034832</v>
      </c>
      <c r="K63" s="52">
        <f t="shared" si="11"/>
        <v>1.7736439514983533</v>
      </c>
      <c r="L63" s="53">
        <v>0.5</v>
      </c>
      <c r="M63" s="47">
        <f t="shared" si="12"/>
        <v>-0.10752566060348323</v>
      </c>
      <c r="O63" s="48"/>
      <c r="P63" s="48"/>
    </row>
    <row r="64" spans="1:13" s="49" customFormat="1" ht="21" customHeight="1">
      <c r="A64" s="41" t="s">
        <v>641</v>
      </c>
      <c r="B64" s="42">
        <v>6280</v>
      </c>
      <c r="C64" s="43">
        <f t="shared" si="7"/>
        <v>10.48554063981834</v>
      </c>
      <c r="D64" s="42">
        <v>598920</v>
      </c>
      <c r="E64" s="44" t="s">
        <v>642</v>
      </c>
      <c r="F64" s="44" t="s">
        <v>643</v>
      </c>
      <c r="G64" s="42" t="s">
        <v>644</v>
      </c>
      <c r="H64" s="42">
        <f t="shared" si="8"/>
        <v>30893</v>
      </c>
      <c r="I64" s="42">
        <f t="shared" si="9"/>
        <v>629813</v>
      </c>
      <c r="J64" s="45">
        <f t="shared" si="10"/>
        <v>0.05158117945635477</v>
      </c>
      <c r="K64" s="52">
        <f t="shared" si="11"/>
        <v>9.971213677710686</v>
      </c>
      <c r="L64" s="53">
        <v>0.03</v>
      </c>
      <c r="M64" s="47">
        <f t="shared" si="12"/>
        <v>-0.021581179456354772</v>
      </c>
    </row>
    <row r="65" spans="1:13" s="49" customFormat="1" ht="21" customHeight="1">
      <c r="A65" s="41" t="s">
        <v>645</v>
      </c>
      <c r="B65" s="42">
        <v>5055</v>
      </c>
      <c r="C65" s="43">
        <f t="shared" si="7"/>
        <v>12.866818879479524</v>
      </c>
      <c r="D65" s="42">
        <v>392871</v>
      </c>
      <c r="E65" s="44" t="s">
        <v>646</v>
      </c>
      <c r="F65" s="44" t="s">
        <v>647</v>
      </c>
      <c r="G65" s="42" t="s">
        <v>648</v>
      </c>
      <c r="H65" s="42">
        <f t="shared" si="8"/>
        <v>97342</v>
      </c>
      <c r="I65" s="42">
        <f t="shared" si="9"/>
        <v>490213</v>
      </c>
      <c r="J65" s="45">
        <f t="shared" si="10"/>
        <v>0.2477708968083671</v>
      </c>
      <c r="K65" s="52">
        <f t="shared" si="11"/>
        <v>10.311844035143906</v>
      </c>
      <c r="L65" s="53">
        <v>0.27</v>
      </c>
      <c r="M65" s="47">
        <f t="shared" si="12"/>
        <v>0.022229103191632904</v>
      </c>
    </row>
    <row r="66" spans="1:13" s="49" customFormat="1" ht="21" customHeight="1">
      <c r="A66" s="41" t="s">
        <v>649</v>
      </c>
      <c r="B66" s="42">
        <v>29468</v>
      </c>
      <c r="C66" s="43">
        <f t="shared" si="7"/>
        <v>47.28080801598062</v>
      </c>
      <c r="D66" s="42">
        <v>623255</v>
      </c>
      <c r="E66" s="44" t="s">
        <v>650</v>
      </c>
      <c r="F66" s="44" t="s">
        <v>651</v>
      </c>
      <c r="G66" s="42" t="s">
        <v>652</v>
      </c>
      <c r="H66" s="42">
        <f t="shared" si="8"/>
        <v>90388</v>
      </c>
      <c r="I66" s="42">
        <f t="shared" si="9"/>
        <v>713643</v>
      </c>
      <c r="J66" s="45">
        <f t="shared" si="10"/>
        <v>0.14502571178731016</v>
      </c>
      <c r="K66" s="52">
        <f t="shared" si="11"/>
        <v>41.29235486090384</v>
      </c>
      <c r="L66" s="53">
        <v>0.17</v>
      </c>
      <c r="M66" s="47">
        <f t="shared" si="12"/>
        <v>0.02497428821268985</v>
      </c>
    </row>
    <row r="67" spans="1:13" s="49" customFormat="1" ht="21" customHeight="1">
      <c r="A67" s="50" t="s">
        <v>653</v>
      </c>
      <c r="B67" s="42">
        <v>28432</v>
      </c>
      <c r="C67" s="43">
        <f t="shared" si="7"/>
        <v>76.99932295192959</v>
      </c>
      <c r="D67" s="42">
        <v>369250</v>
      </c>
      <c r="E67" s="44" t="s">
        <v>654</v>
      </c>
      <c r="F67" s="44" t="s">
        <v>655</v>
      </c>
      <c r="G67" s="42" t="s">
        <v>656</v>
      </c>
      <c r="H67" s="42">
        <f t="shared" si="8"/>
        <v>50917</v>
      </c>
      <c r="I67" s="42">
        <f t="shared" si="9"/>
        <v>420167</v>
      </c>
      <c r="J67" s="45">
        <f t="shared" si="10"/>
        <v>0.13789302640487475</v>
      </c>
      <c r="K67" s="52">
        <f t="shared" si="11"/>
        <v>67.66833187756298</v>
      </c>
      <c r="L67" s="53">
        <v>0.19</v>
      </c>
      <c r="M67" s="47">
        <f t="shared" si="12"/>
        <v>0.052106973595125256</v>
      </c>
    </row>
    <row r="68" spans="1:13" s="49" customFormat="1" ht="21" customHeight="1">
      <c r="A68" s="41" t="s">
        <v>657</v>
      </c>
      <c r="B68" s="42">
        <v>38345</v>
      </c>
      <c r="C68" s="43">
        <f t="shared" si="7"/>
        <v>4.599543440285763</v>
      </c>
      <c r="D68" s="42">
        <v>8336697</v>
      </c>
      <c r="E68" s="44" t="s">
        <v>658</v>
      </c>
      <c r="F68" s="44" t="s">
        <v>659</v>
      </c>
      <c r="G68" s="42" t="s">
        <v>660</v>
      </c>
      <c r="H68" s="42">
        <f t="shared" si="8"/>
        <v>624722</v>
      </c>
      <c r="I68" s="42">
        <f t="shared" si="9"/>
        <v>8961419</v>
      </c>
      <c r="J68" s="45">
        <f t="shared" si="10"/>
        <v>0.07493639267446088</v>
      </c>
      <c r="K68" s="52">
        <f t="shared" si="11"/>
        <v>4.278898241450378</v>
      </c>
      <c r="L68" s="53">
        <v>0.07</v>
      </c>
      <c r="M68" s="47">
        <f t="shared" si="12"/>
        <v>-0.004936392674460874</v>
      </c>
    </row>
    <row r="69" spans="1:13" s="49" customFormat="1" ht="21" customHeight="1">
      <c r="A69" s="41" t="s">
        <v>661</v>
      </c>
      <c r="B69" s="42">
        <v>847</v>
      </c>
      <c r="C69" s="43">
        <f aca="true" t="shared" si="13" ref="C69:C100">B69/(D69/1000)</f>
        <v>3.049856329082018</v>
      </c>
      <c r="D69" s="42">
        <v>277718</v>
      </c>
      <c r="E69" s="44" t="s">
        <v>848</v>
      </c>
      <c r="F69" s="44" t="s">
        <v>849</v>
      </c>
      <c r="G69" s="42" t="s">
        <v>850</v>
      </c>
      <c r="H69" s="42">
        <f aca="true" t="shared" si="14" ref="H69:H100">(E69-F69)-(G69-F69)</f>
        <v>55265</v>
      </c>
      <c r="I69" s="42">
        <f aca="true" t="shared" si="15" ref="I69:I104">D69+(E69-F69)-(G69-F69)</f>
        <v>332983</v>
      </c>
      <c r="J69" s="45">
        <f aca="true" t="shared" si="16" ref="J69:J100">(I69-D69)/D69</f>
        <v>0.19899682411654987</v>
      </c>
      <c r="K69" s="52">
        <f aca="true" t="shared" si="17" ref="K69:K104">B69/(I69/1000)</f>
        <v>2.543673400744182</v>
      </c>
      <c r="L69" s="53">
        <v>0.2</v>
      </c>
      <c r="M69" s="47">
        <f t="shared" si="12"/>
        <v>0.0010031758834501414</v>
      </c>
    </row>
    <row r="70" spans="1:13" s="49" customFormat="1" ht="21" customHeight="1">
      <c r="A70" s="50" t="s">
        <v>851</v>
      </c>
      <c r="B70" s="42">
        <v>602</v>
      </c>
      <c r="C70" s="43">
        <f t="shared" si="13"/>
        <v>2.4493250115956418</v>
      </c>
      <c r="D70" s="42">
        <v>245782</v>
      </c>
      <c r="E70" s="44" t="s">
        <v>852</v>
      </c>
      <c r="F70" s="44" t="s">
        <v>1057</v>
      </c>
      <c r="G70" s="42" t="s">
        <v>1058</v>
      </c>
      <c r="H70" s="42">
        <f t="shared" si="14"/>
        <v>60797</v>
      </c>
      <c r="I70" s="42">
        <f t="shared" si="15"/>
        <v>306579</v>
      </c>
      <c r="J70" s="45">
        <f t="shared" si="16"/>
        <v>0.2473614829401665</v>
      </c>
      <c r="K70" s="52">
        <f t="shared" si="17"/>
        <v>1.9636048131150534</v>
      </c>
      <c r="L70" s="53">
        <v>0.29</v>
      </c>
      <c r="M70" s="47">
        <f t="shared" si="12"/>
        <v>0.042638517059833486</v>
      </c>
    </row>
    <row r="71" spans="1:13" s="49" customFormat="1" ht="21" customHeight="1">
      <c r="A71" s="50" t="s">
        <v>1059</v>
      </c>
      <c r="B71" s="42">
        <v>859</v>
      </c>
      <c r="C71" s="43">
        <f t="shared" si="13"/>
        <v>3.8435896173860904</v>
      </c>
      <c r="D71" s="42">
        <v>223489</v>
      </c>
      <c r="E71" s="44">
        <v>54383</v>
      </c>
      <c r="F71" s="44" t="s">
        <v>1060</v>
      </c>
      <c r="G71" s="42" t="s">
        <v>1061</v>
      </c>
      <c r="H71" s="42">
        <f t="shared" si="14"/>
        <v>-36700</v>
      </c>
      <c r="I71" s="42">
        <f t="shared" si="15"/>
        <v>186789</v>
      </c>
      <c r="J71" s="45">
        <f t="shared" si="16"/>
        <v>-0.16421389867062808</v>
      </c>
      <c r="K71" s="52">
        <f t="shared" si="17"/>
        <v>4.598771876288218</v>
      </c>
      <c r="L71" s="53">
        <v>-0.19</v>
      </c>
      <c r="M71" s="55">
        <f t="shared" si="12"/>
        <v>-0.025786101329371924</v>
      </c>
    </row>
    <row r="72" spans="1:13" s="49" customFormat="1" ht="21" customHeight="1">
      <c r="A72" s="41" t="s">
        <v>1062</v>
      </c>
      <c r="B72" s="42">
        <v>6063</v>
      </c>
      <c r="C72" s="43">
        <f t="shared" si="13"/>
        <v>15.129510405749363</v>
      </c>
      <c r="D72" s="42">
        <v>400740</v>
      </c>
      <c r="E72" s="44" t="s">
        <v>1063</v>
      </c>
      <c r="F72" s="44" t="s">
        <v>1064</v>
      </c>
      <c r="G72" s="42" t="s">
        <v>1065</v>
      </c>
      <c r="H72" s="42">
        <f t="shared" si="14"/>
        <v>10856</v>
      </c>
      <c r="I72" s="42">
        <f t="shared" si="15"/>
        <v>411596</v>
      </c>
      <c r="J72" s="45">
        <f t="shared" si="16"/>
        <v>0.027089883715127015</v>
      </c>
      <c r="K72" s="52">
        <f t="shared" si="17"/>
        <v>14.730463852904304</v>
      </c>
      <c r="L72" s="53">
        <v>0.03</v>
      </c>
      <c r="M72" s="47">
        <f t="shared" si="12"/>
        <v>0.0029101162848729836</v>
      </c>
    </row>
    <row r="73" spans="1:13" s="49" customFormat="1" ht="21" customHeight="1">
      <c r="A73" s="41" t="s">
        <v>1066</v>
      </c>
      <c r="B73" s="42">
        <v>26154</v>
      </c>
      <c r="C73" s="43">
        <f t="shared" si="13"/>
        <v>43.64025903165145</v>
      </c>
      <c r="D73" s="42">
        <v>599309</v>
      </c>
      <c r="E73" s="44" t="s">
        <v>1067</v>
      </c>
      <c r="F73" s="44" t="s">
        <v>1068</v>
      </c>
      <c r="G73" s="42" t="s">
        <v>1069</v>
      </c>
      <c r="H73" s="42">
        <f t="shared" si="14"/>
        <v>102034</v>
      </c>
      <c r="I73" s="42">
        <f t="shared" si="15"/>
        <v>701343</v>
      </c>
      <c r="J73" s="45">
        <f t="shared" si="16"/>
        <v>0.1702527410734696</v>
      </c>
      <c r="K73" s="52">
        <f t="shared" si="17"/>
        <v>37.29131109884892</v>
      </c>
      <c r="L73" s="53">
        <v>0.16</v>
      </c>
      <c r="M73" s="47">
        <f t="shared" si="12"/>
        <v>-0.010252741073469601</v>
      </c>
    </row>
    <row r="74" spans="1:16" s="49" customFormat="1" ht="21" customHeight="1">
      <c r="A74" s="41" t="s">
        <v>1070</v>
      </c>
      <c r="B74" s="42">
        <v>10391</v>
      </c>
      <c r="C74" s="43">
        <f t="shared" si="13"/>
        <v>24.64868916700667</v>
      </c>
      <c r="D74" s="42">
        <v>421564</v>
      </c>
      <c r="E74" s="44" t="s">
        <v>1071</v>
      </c>
      <c r="F74" s="44" t="s">
        <v>1072</v>
      </c>
      <c r="G74" s="42" t="s">
        <v>1073</v>
      </c>
      <c r="H74" s="42">
        <f t="shared" si="14"/>
        <v>90050</v>
      </c>
      <c r="I74" s="42">
        <f t="shared" si="15"/>
        <v>511614</v>
      </c>
      <c r="J74" s="45">
        <f t="shared" si="16"/>
        <v>0.21360932147906367</v>
      </c>
      <c r="K74" s="52">
        <f t="shared" si="17"/>
        <v>20.310233887266573</v>
      </c>
      <c r="L74" s="53">
        <v>0.16</v>
      </c>
      <c r="M74" s="47">
        <f t="shared" si="12"/>
        <v>-0.053609321479063665</v>
      </c>
      <c r="O74" s="48"/>
      <c r="P74" s="48"/>
    </row>
    <row r="75" spans="1:16" s="49" customFormat="1" ht="21" customHeight="1">
      <c r="A75" s="41" t="s">
        <v>1074</v>
      </c>
      <c r="B75" s="42">
        <v>2972</v>
      </c>
      <c r="C75" s="43">
        <f t="shared" si="13"/>
        <v>11.910630197375012</v>
      </c>
      <c r="D75" s="42">
        <v>249525</v>
      </c>
      <c r="E75" s="44" t="s">
        <v>1075</v>
      </c>
      <c r="F75" s="44" t="s">
        <v>1076</v>
      </c>
      <c r="G75" s="42" t="s">
        <v>1077</v>
      </c>
      <c r="H75" s="42">
        <f t="shared" si="14"/>
        <v>212999</v>
      </c>
      <c r="I75" s="42">
        <f t="shared" si="15"/>
        <v>462524</v>
      </c>
      <c r="J75" s="45">
        <f t="shared" si="16"/>
        <v>0.853617873960525</v>
      </c>
      <c r="K75" s="52">
        <f t="shared" si="17"/>
        <v>6.425612508756302</v>
      </c>
      <c r="L75" s="53">
        <v>0.72</v>
      </c>
      <c r="M75" s="47">
        <f t="shared" si="12"/>
        <v>-0.13361787396052505</v>
      </c>
      <c r="O75" s="48"/>
      <c r="P75" s="48"/>
    </row>
    <row r="76" spans="1:13" s="49" customFormat="1" ht="21" customHeight="1">
      <c r="A76" s="41" t="s">
        <v>1078</v>
      </c>
      <c r="B76" s="42">
        <v>11211</v>
      </c>
      <c r="C76" s="43">
        <f t="shared" si="13"/>
        <v>7.244087161663136</v>
      </c>
      <c r="D76" s="42">
        <v>1547607</v>
      </c>
      <c r="E76" s="44" t="s">
        <v>1094</v>
      </c>
      <c r="F76" s="44" t="s">
        <v>1095</v>
      </c>
      <c r="G76" s="42" t="s">
        <v>1096</v>
      </c>
      <c r="H76" s="42">
        <f t="shared" si="14"/>
        <v>106123</v>
      </c>
      <c r="I76" s="42">
        <f t="shared" si="15"/>
        <v>1653730</v>
      </c>
      <c r="J76" s="45">
        <f t="shared" si="16"/>
        <v>0.06857231842450959</v>
      </c>
      <c r="K76" s="52">
        <f t="shared" si="17"/>
        <v>6.779220308030936</v>
      </c>
      <c r="L76" s="53">
        <v>0.06</v>
      </c>
      <c r="M76" s="47">
        <f t="shared" si="12"/>
        <v>-0.00857231842450959</v>
      </c>
    </row>
    <row r="77" spans="1:13" s="49" customFormat="1" ht="21" customHeight="1">
      <c r="A77" s="41" t="s">
        <v>1097</v>
      </c>
      <c r="B77" s="42">
        <v>49254</v>
      </c>
      <c r="C77" s="43">
        <f t="shared" si="13"/>
        <v>33.083930978754786</v>
      </c>
      <c r="D77" s="42">
        <v>1488759</v>
      </c>
      <c r="E77" s="44" t="s">
        <v>1098</v>
      </c>
      <c r="F77" s="44" t="s">
        <v>1099</v>
      </c>
      <c r="G77" s="42" t="s">
        <v>1100</v>
      </c>
      <c r="H77" s="42">
        <f t="shared" si="14"/>
        <v>139445</v>
      </c>
      <c r="I77" s="42">
        <f t="shared" si="15"/>
        <v>1628204</v>
      </c>
      <c r="J77" s="45">
        <f t="shared" si="16"/>
        <v>0.09366526079775168</v>
      </c>
      <c r="K77" s="52">
        <f t="shared" si="17"/>
        <v>30.250509149959097</v>
      </c>
      <c r="L77" s="53">
        <v>0.09</v>
      </c>
      <c r="M77" s="47">
        <f aca="true" t="shared" si="18" ref="M77:M104">L77-J77</f>
        <v>-0.0036652607977516877</v>
      </c>
    </row>
    <row r="78" spans="1:13" s="49" customFormat="1" ht="21" customHeight="1">
      <c r="A78" s="41" t="s">
        <v>1101</v>
      </c>
      <c r="B78" s="42">
        <v>3122</v>
      </c>
      <c r="C78" s="43">
        <f t="shared" si="13"/>
        <v>10.19555079487414</v>
      </c>
      <c r="D78" s="42">
        <v>306212</v>
      </c>
      <c r="E78" s="44" t="s">
        <v>869</v>
      </c>
      <c r="F78" s="44" t="s">
        <v>870</v>
      </c>
      <c r="G78" s="42" t="s">
        <v>871</v>
      </c>
      <c r="H78" s="42">
        <f t="shared" si="14"/>
        <v>152047</v>
      </c>
      <c r="I78" s="42">
        <f t="shared" si="15"/>
        <v>458259</v>
      </c>
      <c r="J78" s="45">
        <f t="shared" si="16"/>
        <v>0.49654161169385913</v>
      </c>
      <c r="K78" s="52">
        <f t="shared" si="17"/>
        <v>6.81274126640175</v>
      </c>
      <c r="L78" s="53">
        <v>0.47</v>
      </c>
      <c r="M78" s="47">
        <f t="shared" si="18"/>
        <v>-0.026541611693859157</v>
      </c>
    </row>
    <row r="79" spans="1:16" s="49" customFormat="1" ht="21" customHeight="1">
      <c r="A79" s="41" t="s">
        <v>518</v>
      </c>
      <c r="B79" s="42">
        <v>4243</v>
      </c>
      <c r="C79" s="43">
        <f t="shared" si="13"/>
        <v>15.667464256173934</v>
      </c>
      <c r="D79" s="42">
        <v>270816</v>
      </c>
      <c r="E79" s="44" t="s">
        <v>872</v>
      </c>
      <c r="F79" s="44" t="s">
        <v>873</v>
      </c>
      <c r="G79" s="42" t="s">
        <v>874</v>
      </c>
      <c r="H79" s="42">
        <f t="shared" si="14"/>
        <v>37868</v>
      </c>
      <c r="I79" s="42">
        <f t="shared" si="15"/>
        <v>308684</v>
      </c>
      <c r="J79" s="45">
        <f t="shared" si="16"/>
        <v>0.13982925676474064</v>
      </c>
      <c r="K79" s="52">
        <f t="shared" si="17"/>
        <v>13.745448419743166</v>
      </c>
      <c r="L79" s="53">
        <v>0.09</v>
      </c>
      <c r="M79" s="47">
        <f t="shared" si="18"/>
        <v>-0.04982925676474065</v>
      </c>
      <c r="O79" s="48"/>
      <c r="P79" s="48"/>
    </row>
    <row r="80" spans="1:13" s="49" customFormat="1" ht="21" customHeight="1">
      <c r="A80" s="41" t="s">
        <v>875</v>
      </c>
      <c r="B80" s="42">
        <v>14143</v>
      </c>
      <c r="C80" s="43">
        <f t="shared" si="13"/>
        <v>23.42913940197134</v>
      </c>
      <c r="D80" s="42">
        <v>603650</v>
      </c>
      <c r="E80" s="44" t="s">
        <v>893</v>
      </c>
      <c r="F80" s="44" t="s">
        <v>894</v>
      </c>
      <c r="G80" s="42" t="s">
        <v>895</v>
      </c>
      <c r="H80" s="42">
        <f t="shared" si="14"/>
        <v>125538</v>
      </c>
      <c r="I80" s="42">
        <f t="shared" si="15"/>
        <v>729188</v>
      </c>
      <c r="J80" s="45">
        <f t="shared" si="16"/>
        <v>0.20796488031143875</v>
      </c>
      <c r="K80" s="52">
        <f t="shared" si="17"/>
        <v>19.395546827429964</v>
      </c>
      <c r="L80" s="53">
        <v>0.22</v>
      </c>
      <c r="M80" s="47">
        <f t="shared" si="18"/>
        <v>0.012035119688561247</v>
      </c>
    </row>
    <row r="81" spans="1:13" s="49" customFormat="1" ht="21" customHeight="1">
      <c r="A81" s="41" t="s">
        <v>896</v>
      </c>
      <c r="B81" s="42">
        <v>12879</v>
      </c>
      <c r="C81" s="43">
        <f t="shared" si="13"/>
        <v>30.393422428217104</v>
      </c>
      <c r="D81" s="42">
        <v>423743</v>
      </c>
      <c r="E81" s="44" t="s">
        <v>897</v>
      </c>
      <c r="F81" s="44" t="s">
        <v>898</v>
      </c>
      <c r="G81" s="42" t="s">
        <v>899</v>
      </c>
      <c r="H81" s="42">
        <f t="shared" si="14"/>
        <v>64637</v>
      </c>
      <c r="I81" s="42">
        <f t="shared" si="15"/>
        <v>488380</v>
      </c>
      <c r="J81" s="45">
        <f t="shared" si="16"/>
        <v>0.15253821302062806</v>
      </c>
      <c r="K81" s="52">
        <f t="shared" si="17"/>
        <v>26.37085875752488</v>
      </c>
      <c r="L81" s="53">
        <v>0.16</v>
      </c>
      <c r="M81" s="47">
        <f t="shared" si="18"/>
        <v>0.007461786979371943</v>
      </c>
    </row>
    <row r="82" spans="1:13" s="49" customFormat="1" ht="21" customHeight="1">
      <c r="A82" s="41" t="s">
        <v>665</v>
      </c>
      <c r="B82" s="42">
        <v>2990</v>
      </c>
      <c r="C82" s="43">
        <f t="shared" si="13"/>
        <v>12.943498813873353</v>
      </c>
      <c r="D82" s="42">
        <v>231004</v>
      </c>
      <c r="E82" s="44" t="s">
        <v>900</v>
      </c>
      <c r="F82" s="44" t="s">
        <v>901</v>
      </c>
      <c r="G82" s="42" t="s">
        <v>902</v>
      </c>
      <c r="H82" s="42">
        <f t="shared" si="14"/>
        <v>36102</v>
      </c>
      <c r="I82" s="42">
        <f t="shared" si="15"/>
        <v>267106</v>
      </c>
      <c r="J82" s="45">
        <f t="shared" si="16"/>
        <v>0.15628300808644005</v>
      </c>
      <c r="K82" s="52">
        <f t="shared" si="17"/>
        <v>11.19405778979132</v>
      </c>
      <c r="L82" s="53">
        <v>0.15</v>
      </c>
      <c r="M82" s="47">
        <f t="shared" si="18"/>
        <v>-0.006283008086440056</v>
      </c>
    </row>
    <row r="83" spans="1:13" s="49" customFormat="1" ht="21" customHeight="1">
      <c r="A83" s="41" t="s">
        <v>903</v>
      </c>
      <c r="B83" s="42">
        <v>3687</v>
      </c>
      <c r="C83" s="43">
        <f t="shared" si="13"/>
        <v>11.753267452980555</v>
      </c>
      <c r="D83" s="42">
        <v>313700</v>
      </c>
      <c r="E83" s="44" t="s">
        <v>904</v>
      </c>
      <c r="F83" s="44" t="s">
        <v>905</v>
      </c>
      <c r="G83" s="42" t="s">
        <v>906</v>
      </c>
      <c r="H83" s="42">
        <f t="shared" si="14"/>
        <v>16412</v>
      </c>
      <c r="I83" s="42">
        <f t="shared" si="15"/>
        <v>330112</v>
      </c>
      <c r="J83" s="45">
        <f t="shared" si="16"/>
        <v>0.05231750079693975</v>
      </c>
      <c r="K83" s="52">
        <f t="shared" si="17"/>
        <v>11.168936603334625</v>
      </c>
      <c r="L83" s="53">
        <v>0.06</v>
      </c>
      <c r="M83" s="47">
        <f t="shared" si="18"/>
        <v>0.007682499203060245</v>
      </c>
    </row>
    <row r="84" spans="1:13" s="49" customFormat="1" ht="21" customHeight="1">
      <c r="A84" s="41" t="s">
        <v>907</v>
      </c>
      <c r="B84" s="42">
        <v>5080</v>
      </c>
      <c r="C84" s="43">
        <f t="shared" si="13"/>
        <v>10.682951859422447</v>
      </c>
      <c r="D84" s="42">
        <v>475524</v>
      </c>
      <c r="E84" s="44" t="s">
        <v>908</v>
      </c>
      <c r="F84" s="44" t="s">
        <v>909</v>
      </c>
      <c r="G84" s="42" t="s">
        <v>910</v>
      </c>
      <c r="H84" s="42">
        <f t="shared" si="14"/>
        <v>92051</v>
      </c>
      <c r="I84" s="42">
        <f t="shared" si="15"/>
        <v>567575</v>
      </c>
      <c r="J84" s="45">
        <f t="shared" si="16"/>
        <v>0.19357803181332592</v>
      </c>
      <c r="K84" s="52">
        <f t="shared" si="17"/>
        <v>8.950358983394265</v>
      </c>
      <c r="L84" s="53">
        <v>0.22</v>
      </c>
      <c r="M84" s="47">
        <f t="shared" si="18"/>
        <v>0.026421968186674083</v>
      </c>
    </row>
    <row r="85" spans="1:16" s="49" customFormat="1" ht="21" customHeight="1">
      <c r="A85" s="41" t="s">
        <v>911</v>
      </c>
      <c r="B85" s="42">
        <v>24662</v>
      </c>
      <c r="C85" s="43">
        <f t="shared" si="13"/>
        <v>17.82974767097023</v>
      </c>
      <c r="D85" s="42">
        <v>1383194</v>
      </c>
      <c r="E85" s="44" t="s">
        <v>912</v>
      </c>
      <c r="F85" s="44" t="s">
        <v>913</v>
      </c>
      <c r="G85" s="42" t="s">
        <v>914</v>
      </c>
      <c r="H85" s="42">
        <f t="shared" si="14"/>
        <v>125930</v>
      </c>
      <c r="I85" s="42">
        <f t="shared" si="15"/>
        <v>1509124</v>
      </c>
      <c r="J85" s="45">
        <f t="shared" si="16"/>
        <v>0.0910429050444117</v>
      </c>
      <c r="K85" s="52">
        <f t="shared" si="17"/>
        <v>16.34193081549296</v>
      </c>
      <c r="L85" s="53">
        <v>0.05</v>
      </c>
      <c r="M85" s="47">
        <f t="shared" si="18"/>
        <v>-0.0410429050444117</v>
      </c>
      <c r="O85" s="48"/>
      <c r="P85" s="48"/>
    </row>
    <row r="86" spans="1:13" s="49" customFormat="1" ht="21" customHeight="1">
      <c r="A86" s="41" t="s">
        <v>915</v>
      </c>
      <c r="B86" s="42">
        <v>3370</v>
      </c>
      <c r="C86" s="43">
        <f t="shared" si="13"/>
        <v>15.799491790827856</v>
      </c>
      <c r="D86" s="42">
        <v>213298</v>
      </c>
      <c r="E86" s="44" t="s">
        <v>916</v>
      </c>
      <c r="F86" s="44" t="s">
        <v>917</v>
      </c>
      <c r="G86" s="42" t="s">
        <v>918</v>
      </c>
      <c r="H86" s="42">
        <f t="shared" si="14"/>
        <v>23542</v>
      </c>
      <c r="I86" s="42">
        <f t="shared" si="15"/>
        <v>236840</v>
      </c>
      <c r="J86" s="45">
        <f t="shared" si="16"/>
        <v>0.11037140526399684</v>
      </c>
      <c r="K86" s="52">
        <f t="shared" si="17"/>
        <v>14.229015369025502</v>
      </c>
      <c r="L86" s="53">
        <v>0.11</v>
      </c>
      <c r="M86" s="47">
        <f t="shared" si="18"/>
        <v>-0.0003714052639968435</v>
      </c>
    </row>
    <row r="87" spans="1:13" s="49" customFormat="1" ht="21" customHeight="1">
      <c r="A87" s="41" t="s">
        <v>919</v>
      </c>
      <c r="B87" s="42">
        <v>48468</v>
      </c>
      <c r="C87" s="43">
        <f t="shared" si="13"/>
        <v>36.21463379643951</v>
      </c>
      <c r="D87" s="42">
        <v>1338354</v>
      </c>
      <c r="E87" s="44" t="s">
        <v>920</v>
      </c>
      <c r="F87" s="44" t="s">
        <v>921</v>
      </c>
      <c r="G87" s="42" t="s">
        <v>922</v>
      </c>
      <c r="H87" s="42">
        <f t="shared" si="14"/>
        <v>179036</v>
      </c>
      <c r="I87" s="42">
        <f t="shared" si="15"/>
        <v>1517390</v>
      </c>
      <c r="J87" s="45">
        <f t="shared" si="16"/>
        <v>0.13377327672648642</v>
      </c>
      <c r="K87" s="52">
        <f t="shared" si="17"/>
        <v>31.94168934815703</v>
      </c>
      <c r="L87" s="53">
        <v>0.12</v>
      </c>
      <c r="M87" s="47">
        <f t="shared" si="18"/>
        <v>-0.013773276726486428</v>
      </c>
    </row>
    <row r="88" spans="1:13" s="49" customFormat="1" ht="21" customHeight="1">
      <c r="A88" s="41" t="s">
        <v>923</v>
      </c>
      <c r="B88" s="42">
        <v>5685</v>
      </c>
      <c r="C88" s="43">
        <f t="shared" si="13"/>
        <v>6.883708314817349</v>
      </c>
      <c r="D88" s="42">
        <v>825863</v>
      </c>
      <c r="E88" s="44" t="s">
        <v>924</v>
      </c>
      <c r="F88" s="44" t="s">
        <v>724</v>
      </c>
      <c r="G88" s="42" t="s">
        <v>725</v>
      </c>
      <c r="H88" s="42">
        <f t="shared" si="14"/>
        <v>166630</v>
      </c>
      <c r="I88" s="42">
        <f t="shared" si="15"/>
        <v>992493</v>
      </c>
      <c r="J88" s="45">
        <f t="shared" si="16"/>
        <v>0.2017646994719463</v>
      </c>
      <c r="K88" s="52">
        <f t="shared" si="17"/>
        <v>5.728000096726123</v>
      </c>
      <c r="L88" s="53">
        <v>0.2</v>
      </c>
      <c r="M88" s="47">
        <f t="shared" si="18"/>
        <v>-0.001764699471946296</v>
      </c>
    </row>
    <row r="89" spans="1:13" s="49" customFormat="1" ht="21" customHeight="1">
      <c r="A89" s="41" t="s">
        <v>726</v>
      </c>
      <c r="B89" s="42">
        <v>15955</v>
      </c>
      <c r="C89" s="43">
        <f t="shared" si="13"/>
        <v>16.23450955093851</v>
      </c>
      <c r="D89" s="42">
        <v>982783</v>
      </c>
      <c r="E89" s="44" t="s">
        <v>727</v>
      </c>
      <c r="F89" s="44" t="s">
        <v>728</v>
      </c>
      <c r="G89" s="42" t="s">
        <v>729</v>
      </c>
      <c r="H89" s="42">
        <f t="shared" si="14"/>
        <v>-68772</v>
      </c>
      <c r="I89" s="42">
        <f t="shared" si="15"/>
        <v>914011</v>
      </c>
      <c r="J89" s="45">
        <f t="shared" si="16"/>
        <v>-0.06997679040032236</v>
      </c>
      <c r="K89" s="52">
        <f t="shared" si="17"/>
        <v>17.456026240384418</v>
      </c>
      <c r="L89" s="53">
        <v>-0.05</v>
      </c>
      <c r="M89" s="47">
        <f t="shared" si="18"/>
        <v>0.019976790400322353</v>
      </c>
    </row>
    <row r="90" spans="1:13" s="49" customFormat="1" ht="21" customHeight="1">
      <c r="A90" s="41" t="s">
        <v>730</v>
      </c>
      <c r="B90" s="42">
        <v>515</v>
      </c>
      <c r="C90" s="43">
        <f t="shared" si="13"/>
        <v>1.5563002964525419</v>
      </c>
      <c r="D90" s="42">
        <v>330913</v>
      </c>
      <c r="E90" s="44" t="s">
        <v>731</v>
      </c>
      <c r="F90" s="44" t="s">
        <v>732</v>
      </c>
      <c r="G90" s="42" t="s">
        <v>733</v>
      </c>
      <c r="H90" s="42">
        <f t="shared" si="14"/>
        <v>15519</v>
      </c>
      <c r="I90" s="42">
        <f t="shared" si="15"/>
        <v>346432</v>
      </c>
      <c r="J90" s="45">
        <f t="shared" si="16"/>
        <v>0.046897522913877665</v>
      </c>
      <c r="K90" s="52">
        <f t="shared" si="17"/>
        <v>1.4865832255680769</v>
      </c>
      <c r="L90" s="53">
        <v>0.02</v>
      </c>
      <c r="M90" s="47">
        <f t="shared" si="18"/>
        <v>-0.026897522913877665</v>
      </c>
    </row>
    <row r="91" spans="1:13" s="49" customFormat="1" ht="21" customHeight="1">
      <c r="A91" s="41" t="s">
        <v>734</v>
      </c>
      <c r="B91" s="42">
        <v>28817</v>
      </c>
      <c r="C91" s="43">
        <f t="shared" si="13"/>
        <v>128.925316642582</v>
      </c>
      <c r="D91" s="42">
        <v>223517</v>
      </c>
      <c r="E91" s="44" t="s">
        <v>735</v>
      </c>
      <c r="F91" s="44" t="s">
        <v>736</v>
      </c>
      <c r="G91" s="42" t="s">
        <v>737</v>
      </c>
      <c r="H91" s="42">
        <f t="shared" si="14"/>
        <v>58107</v>
      </c>
      <c r="I91" s="42">
        <f t="shared" si="15"/>
        <v>281624</v>
      </c>
      <c r="J91" s="45">
        <f t="shared" si="16"/>
        <v>0.2599668034198741</v>
      </c>
      <c r="K91" s="52">
        <f t="shared" si="17"/>
        <v>102.32437576342925</v>
      </c>
      <c r="L91" s="53">
        <v>0.28</v>
      </c>
      <c r="M91" s="47">
        <f t="shared" si="18"/>
        <v>0.020033196580125923</v>
      </c>
    </row>
    <row r="92" spans="1:13" s="49" customFormat="1" ht="21" customHeight="1">
      <c r="A92" s="41" t="s">
        <v>738</v>
      </c>
      <c r="B92" s="42">
        <v>5546</v>
      </c>
      <c r="C92" s="43">
        <f t="shared" si="13"/>
        <v>8.740175969716692</v>
      </c>
      <c r="D92" s="42">
        <v>634541</v>
      </c>
      <c r="E92" s="44" t="s">
        <v>739</v>
      </c>
      <c r="F92" s="44" t="s">
        <v>740</v>
      </c>
      <c r="G92" s="42" t="s">
        <v>741</v>
      </c>
      <c r="H92" s="42">
        <f t="shared" si="14"/>
        <v>154276</v>
      </c>
      <c r="I92" s="42">
        <f t="shared" si="15"/>
        <v>788817</v>
      </c>
      <c r="J92" s="45">
        <f t="shared" si="16"/>
        <v>0.24313007354922692</v>
      </c>
      <c r="K92" s="52">
        <f t="shared" si="17"/>
        <v>7.030781537416156</v>
      </c>
      <c r="L92" s="53">
        <v>0.26</v>
      </c>
      <c r="M92" s="47">
        <f t="shared" si="18"/>
        <v>0.016869926450773093</v>
      </c>
    </row>
    <row r="93" spans="1:13" s="49" customFormat="1" ht="21" customHeight="1">
      <c r="A93" s="41" t="s">
        <v>742</v>
      </c>
      <c r="B93" s="42">
        <v>3684</v>
      </c>
      <c r="C93" s="43">
        <f t="shared" si="13"/>
        <v>11.578642998126798</v>
      </c>
      <c r="D93" s="42">
        <v>318172</v>
      </c>
      <c r="E93" s="44" t="s">
        <v>743</v>
      </c>
      <c r="F93" s="44" t="s">
        <v>744</v>
      </c>
      <c r="G93" s="42" t="s">
        <v>745</v>
      </c>
      <c r="H93" s="42">
        <f t="shared" si="14"/>
        <v>113650</v>
      </c>
      <c r="I93" s="42">
        <f t="shared" si="15"/>
        <v>431822</v>
      </c>
      <c r="J93" s="45">
        <f t="shared" si="16"/>
        <v>0.3571967363564361</v>
      </c>
      <c r="K93" s="52">
        <f t="shared" si="17"/>
        <v>8.531292986462015</v>
      </c>
      <c r="L93" s="53">
        <v>0.34</v>
      </c>
      <c r="M93" s="47">
        <f t="shared" si="18"/>
        <v>-0.017196736356436093</v>
      </c>
    </row>
    <row r="94" spans="1:13" s="49" customFormat="1" ht="21" customHeight="1">
      <c r="A94" s="41" t="s">
        <v>746</v>
      </c>
      <c r="B94" s="42">
        <v>4965</v>
      </c>
      <c r="C94" s="43">
        <f t="shared" si="13"/>
        <v>17.074999312185323</v>
      </c>
      <c r="D94" s="42">
        <v>290776</v>
      </c>
      <c r="E94" s="44" t="s">
        <v>747</v>
      </c>
      <c r="F94" s="44" t="s">
        <v>748</v>
      </c>
      <c r="G94" s="42" t="s">
        <v>749</v>
      </c>
      <c r="H94" s="42">
        <f t="shared" si="14"/>
        <v>35645</v>
      </c>
      <c r="I94" s="42">
        <f t="shared" si="15"/>
        <v>326421</v>
      </c>
      <c r="J94" s="45">
        <f t="shared" si="16"/>
        <v>0.12258577048999918</v>
      </c>
      <c r="K94" s="52">
        <f t="shared" si="17"/>
        <v>15.210418447342542</v>
      </c>
      <c r="L94" s="53">
        <v>0.14</v>
      </c>
      <c r="M94" s="47">
        <f t="shared" si="18"/>
        <v>0.017414229510000837</v>
      </c>
    </row>
    <row r="95" spans="1:13" s="49" customFormat="1" ht="21" customHeight="1">
      <c r="A95" s="41" t="s">
        <v>750</v>
      </c>
      <c r="B95" s="42">
        <v>6159</v>
      </c>
      <c r="C95" s="43">
        <f t="shared" si="13"/>
        <v>24.98245670964942</v>
      </c>
      <c r="D95" s="42">
        <v>246533</v>
      </c>
      <c r="E95" s="44" t="s">
        <v>751</v>
      </c>
      <c r="F95" s="44" t="s">
        <v>752</v>
      </c>
      <c r="G95" s="42" t="s">
        <v>753</v>
      </c>
      <c r="H95" s="42">
        <f t="shared" si="14"/>
        <v>15060</v>
      </c>
      <c r="I95" s="42">
        <f t="shared" si="15"/>
        <v>261593</v>
      </c>
      <c r="J95" s="45">
        <f t="shared" si="16"/>
        <v>0.06108715668896253</v>
      </c>
      <c r="K95" s="52">
        <f t="shared" si="17"/>
        <v>23.544207987216783</v>
      </c>
      <c r="L95" s="53">
        <v>0.04</v>
      </c>
      <c r="M95" s="47">
        <f t="shared" si="18"/>
        <v>-0.02108715668896253</v>
      </c>
    </row>
    <row r="96" spans="1:13" s="49" customFormat="1" ht="21" customHeight="1">
      <c r="A96" s="41" t="s">
        <v>754</v>
      </c>
      <c r="B96" s="42">
        <v>674</v>
      </c>
      <c r="C96" s="43">
        <f t="shared" si="13"/>
        <v>2.261934726067623</v>
      </c>
      <c r="D96" s="42">
        <v>297975</v>
      </c>
      <c r="E96" s="44" t="s">
        <v>755</v>
      </c>
      <c r="F96" s="44" t="s">
        <v>756</v>
      </c>
      <c r="G96" s="42" t="s">
        <v>757</v>
      </c>
      <c r="H96" s="42">
        <f t="shared" si="14"/>
        <v>-1720</v>
      </c>
      <c r="I96" s="42">
        <f t="shared" si="15"/>
        <v>296255</v>
      </c>
      <c r="J96" s="45">
        <f t="shared" si="16"/>
        <v>-0.0057722963335850325</v>
      </c>
      <c r="K96" s="52">
        <f t="shared" si="17"/>
        <v>2.2750670874753167</v>
      </c>
      <c r="L96" s="53">
        <v>-0.01</v>
      </c>
      <c r="M96" s="47">
        <f t="shared" si="18"/>
        <v>-0.004227703666414968</v>
      </c>
    </row>
    <row r="97" spans="1:16" s="49" customFormat="1" ht="21" customHeight="1">
      <c r="A97" s="41" t="s">
        <v>758</v>
      </c>
      <c r="B97" s="42">
        <v>4709</v>
      </c>
      <c r="C97" s="43">
        <f t="shared" si="13"/>
        <v>13.545232273838632</v>
      </c>
      <c r="D97" s="42">
        <v>347650</v>
      </c>
      <c r="E97" s="44" t="s">
        <v>759</v>
      </c>
      <c r="F97" s="44" t="s">
        <v>941</v>
      </c>
      <c r="G97" s="42" t="s">
        <v>942</v>
      </c>
      <c r="H97" s="42">
        <f t="shared" si="14"/>
        <v>181481</v>
      </c>
      <c r="I97" s="42">
        <f t="shared" si="15"/>
        <v>529131</v>
      </c>
      <c r="J97" s="45">
        <f t="shared" si="16"/>
        <v>0.5220221487127858</v>
      </c>
      <c r="K97" s="52">
        <f t="shared" si="17"/>
        <v>8.899497477940246</v>
      </c>
      <c r="L97" s="53">
        <v>0.49</v>
      </c>
      <c r="M97" s="47">
        <f t="shared" si="18"/>
        <v>-0.03202214871278586</v>
      </c>
      <c r="O97" s="48"/>
      <c r="P97" s="48"/>
    </row>
    <row r="98" spans="1:16" s="49" customFormat="1" ht="21" customHeight="1">
      <c r="A98" s="41" t="s">
        <v>943</v>
      </c>
      <c r="B98" s="42">
        <v>2716</v>
      </c>
      <c r="C98" s="43">
        <f t="shared" si="13"/>
        <v>9.562639513840477</v>
      </c>
      <c r="D98" s="42">
        <v>284022</v>
      </c>
      <c r="E98" s="44" t="s">
        <v>1151</v>
      </c>
      <c r="F98" s="44" t="s">
        <v>1152</v>
      </c>
      <c r="G98" s="42" t="s">
        <v>1153</v>
      </c>
      <c r="H98" s="42">
        <f t="shared" si="14"/>
        <v>16303</v>
      </c>
      <c r="I98" s="42">
        <f t="shared" si="15"/>
        <v>300325</v>
      </c>
      <c r="J98" s="45">
        <f t="shared" si="16"/>
        <v>0.05740048306117132</v>
      </c>
      <c r="K98" s="52">
        <f t="shared" si="17"/>
        <v>9.043536169150087</v>
      </c>
      <c r="L98" s="53">
        <v>0.03</v>
      </c>
      <c r="M98" s="47">
        <f t="shared" si="18"/>
        <v>-0.02740048306117132</v>
      </c>
      <c r="O98" s="48"/>
      <c r="P98" s="48"/>
    </row>
    <row r="99" spans="1:13" s="49" customFormat="1" ht="21" customHeight="1">
      <c r="A99" s="41" t="s">
        <v>1154</v>
      </c>
      <c r="B99" s="42">
        <v>3892</v>
      </c>
      <c r="C99" s="43">
        <f t="shared" si="13"/>
        <v>7.423542471742091</v>
      </c>
      <c r="D99" s="42">
        <v>524278</v>
      </c>
      <c r="E99" s="44" t="s">
        <v>1155</v>
      </c>
      <c r="F99" s="44" t="s">
        <v>1156</v>
      </c>
      <c r="G99" s="42" t="s">
        <v>1157</v>
      </c>
      <c r="H99" s="42">
        <f t="shared" si="14"/>
        <v>50260</v>
      </c>
      <c r="I99" s="42">
        <f t="shared" si="15"/>
        <v>574538</v>
      </c>
      <c r="J99" s="45">
        <f t="shared" si="16"/>
        <v>0.09586517076818024</v>
      </c>
      <c r="K99" s="52">
        <f t="shared" si="17"/>
        <v>6.774138525215042</v>
      </c>
      <c r="L99" s="53">
        <v>0.11</v>
      </c>
      <c r="M99" s="47">
        <f t="shared" si="18"/>
        <v>0.01413482923181976</v>
      </c>
    </row>
    <row r="100" spans="1:13" s="49" customFormat="1" ht="21" customHeight="1">
      <c r="A100" s="41" t="s">
        <v>1158</v>
      </c>
      <c r="B100" s="42">
        <v>7291</v>
      </c>
      <c r="C100" s="43">
        <f t="shared" si="13"/>
        <v>18.500474501266183</v>
      </c>
      <c r="D100" s="42">
        <v>394098</v>
      </c>
      <c r="E100" s="44" t="s">
        <v>1159</v>
      </c>
      <c r="F100" s="44" t="s">
        <v>1160</v>
      </c>
      <c r="G100" s="42" t="s">
        <v>1161</v>
      </c>
      <c r="H100" s="42">
        <f t="shared" si="14"/>
        <v>84591</v>
      </c>
      <c r="I100" s="42">
        <f t="shared" si="15"/>
        <v>478689</v>
      </c>
      <c r="J100" s="45">
        <f t="shared" si="16"/>
        <v>0.21464458078954982</v>
      </c>
      <c r="K100" s="52">
        <f t="shared" si="17"/>
        <v>15.231183503276657</v>
      </c>
      <c r="L100" s="53">
        <v>0.22</v>
      </c>
      <c r="M100" s="47">
        <f t="shared" si="18"/>
        <v>0.005355419210450185</v>
      </c>
    </row>
    <row r="101" spans="1:13" s="49" customFormat="1" ht="21" customHeight="1">
      <c r="A101" s="41" t="s">
        <v>1162</v>
      </c>
      <c r="B101" s="42">
        <v>24916</v>
      </c>
      <c r="C101" s="43">
        <f>B101/(D101/1000)</f>
        <v>55.73787361220166</v>
      </c>
      <c r="D101" s="42">
        <v>447021</v>
      </c>
      <c r="E101" s="44" t="s">
        <v>1163</v>
      </c>
      <c r="F101" s="44" t="s">
        <v>1164</v>
      </c>
      <c r="G101" s="42" t="s">
        <v>1165</v>
      </c>
      <c r="H101" s="42">
        <f>(E101-F101)-(G101-F101)</f>
        <v>-39519</v>
      </c>
      <c r="I101" s="42">
        <f t="shared" si="15"/>
        <v>407502</v>
      </c>
      <c r="J101" s="45">
        <f>(I101-D101)/D101</f>
        <v>-0.08840524270671847</v>
      </c>
      <c r="K101" s="52">
        <f t="shared" si="17"/>
        <v>61.14325819259783</v>
      </c>
      <c r="L101" s="53">
        <v>-0.08</v>
      </c>
      <c r="M101" s="47">
        <f t="shared" si="18"/>
        <v>0.008405242706718469</v>
      </c>
    </row>
    <row r="102" spans="1:13" s="49" customFormat="1" ht="21" customHeight="1">
      <c r="A102" s="41" t="s">
        <v>520</v>
      </c>
      <c r="B102" s="42">
        <v>8513</v>
      </c>
      <c r="C102" s="43">
        <f>B102/(D102/1000)</f>
        <v>13.46305606470111</v>
      </c>
      <c r="D102" s="42">
        <v>632323</v>
      </c>
      <c r="E102" s="44" t="s">
        <v>1166</v>
      </c>
      <c r="F102" s="44" t="s">
        <v>1167</v>
      </c>
      <c r="G102" s="42" t="s">
        <v>1168</v>
      </c>
      <c r="H102" s="42">
        <f>(E102-F102)-(G102-F102)</f>
        <v>470251</v>
      </c>
      <c r="I102" s="42">
        <f t="shared" si="15"/>
        <v>1102574</v>
      </c>
      <c r="J102" s="45">
        <f>(I102-D102)/D102</f>
        <v>0.7436879569460545</v>
      </c>
      <c r="K102" s="52">
        <f t="shared" si="17"/>
        <v>7.721023713601082</v>
      </c>
      <c r="L102" s="53">
        <v>0.74</v>
      </c>
      <c r="M102" s="47">
        <f t="shared" si="18"/>
        <v>-0.0036879569460545047</v>
      </c>
    </row>
    <row r="103" spans="1:13" s="49" customFormat="1" ht="21" customHeight="1">
      <c r="A103" s="41" t="s">
        <v>1169</v>
      </c>
      <c r="B103" s="42">
        <v>4629</v>
      </c>
      <c r="C103" s="43">
        <f>B103/(D103/1000)</f>
        <v>12.005103919748123</v>
      </c>
      <c r="D103" s="42">
        <v>385586</v>
      </c>
      <c r="E103" s="44" t="s">
        <v>1170</v>
      </c>
      <c r="F103" s="44" t="s">
        <v>1171</v>
      </c>
      <c r="G103" s="42" t="s">
        <v>1172</v>
      </c>
      <c r="H103" s="42">
        <f>(E103-F103)-(G103-F103)</f>
        <v>16036</v>
      </c>
      <c r="I103" s="42">
        <f t="shared" si="15"/>
        <v>401622</v>
      </c>
      <c r="J103" s="45">
        <f>(I103-D103)/D103</f>
        <v>0.04158864689070661</v>
      </c>
      <c r="K103" s="52">
        <f t="shared" si="17"/>
        <v>11.52576303090966</v>
      </c>
      <c r="L103" s="53">
        <v>0.07</v>
      </c>
      <c r="M103" s="47">
        <f t="shared" si="18"/>
        <v>0.028411353109293394</v>
      </c>
    </row>
    <row r="104" spans="1:13" s="49" customFormat="1" ht="21" customHeight="1">
      <c r="A104" s="41" t="s">
        <v>1173</v>
      </c>
      <c r="B104" s="42">
        <v>3450</v>
      </c>
      <c r="C104" s="43">
        <f>B104/(D104/1000)</f>
        <v>14.721319030185104</v>
      </c>
      <c r="D104" s="42">
        <v>234354</v>
      </c>
      <c r="E104" s="44" t="s">
        <v>1174</v>
      </c>
      <c r="F104" s="44" t="s">
        <v>1175</v>
      </c>
      <c r="G104" s="42" t="s">
        <v>1176</v>
      </c>
      <c r="H104" s="42">
        <f>(E104-F104)-(G104-F104)</f>
        <v>44149</v>
      </c>
      <c r="I104" s="42">
        <f t="shared" si="15"/>
        <v>278503</v>
      </c>
      <c r="J104" s="45">
        <f>(I104-D104)/D104</f>
        <v>0.18838594604743253</v>
      </c>
      <c r="K104" s="52">
        <f t="shared" si="17"/>
        <v>12.387658301705907</v>
      </c>
      <c r="L104" s="53">
        <v>0.2</v>
      </c>
      <c r="M104" s="47">
        <f t="shared" si="18"/>
        <v>0.011614053952567482</v>
      </c>
    </row>
    <row r="105" spans="1:13" s="15" customFormat="1" ht="21" customHeight="1">
      <c r="A105" s="56" t="s">
        <v>1177</v>
      </c>
      <c r="B105" s="57"/>
      <c r="C105" s="58">
        <f>MEDIAN(C5:C104)</f>
        <v>12.90515884667644</v>
      </c>
      <c r="D105" s="58"/>
      <c r="E105" s="58"/>
      <c r="F105" s="58"/>
      <c r="G105" s="58"/>
      <c r="H105" s="58"/>
      <c r="I105" s="58"/>
      <c r="J105" s="59">
        <f>MEDIAN(J5:J104)</f>
        <v>0.1096770263785163</v>
      </c>
      <c r="K105" s="58">
        <f>MEDIAN(K5:K104)</f>
        <v>11.008733826794856</v>
      </c>
      <c r="L105" s="60"/>
      <c r="M105" s="60"/>
    </row>
    <row r="107" spans="2:8" ht="12.75">
      <c r="B107" s="61"/>
      <c r="C107" s="62"/>
      <c r="D107" s="63"/>
      <c r="E107" s="63"/>
      <c r="F107" s="63"/>
      <c r="H107" s="63"/>
    </row>
    <row r="108" spans="2:8" ht="12.75">
      <c r="B108" s="61"/>
      <c r="C108" s="62"/>
      <c r="D108" s="63"/>
      <c r="E108" s="63"/>
      <c r="F108" s="63"/>
      <c r="H108" s="63"/>
    </row>
    <row r="109" ht="12.75">
      <c r="A109" s="66"/>
    </row>
  </sheetData>
  <sheetProtection/>
  <mergeCells count="2">
    <mergeCell ref="A3:K3"/>
    <mergeCell ref="A2:K2"/>
  </mergeCells>
  <printOptions/>
  <pageMargins left="0.75" right="0.75" top="1" bottom="1" header="0.5" footer="0.5"/>
  <pageSetup fitToHeight="0" fitToWidth="1" orientation="portrait"/>
</worksheet>
</file>

<file path=xl/worksheets/sheet14.xml><?xml version="1.0" encoding="utf-8"?>
<worksheet xmlns="http://schemas.openxmlformats.org/spreadsheetml/2006/main" xmlns:r="http://schemas.openxmlformats.org/officeDocument/2006/relationships">
  <sheetPr>
    <pageSetUpPr fitToPage="1"/>
  </sheetPr>
  <dimension ref="A1:E117"/>
  <sheetViews>
    <sheetView zoomScaleSheetLayoutView="87" zoomScalePageLayoutView="0" workbookViewId="0" topLeftCell="A1">
      <selection activeCell="A1" sqref="A1"/>
    </sheetView>
  </sheetViews>
  <sheetFormatPr defaultColWidth="8.8515625" defaultRowHeight="15" customHeight="1"/>
  <cols>
    <col min="1" max="1" width="30.8515625" style="0" customWidth="1"/>
    <col min="2" max="3" width="13.421875" style="16" customWidth="1"/>
    <col min="4" max="4" width="19.140625" style="99" customWidth="1"/>
    <col min="5" max="5" width="6.421875" style="93" customWidth="1"/>
  </cols>
  <sheetData>
    <row r="1" spans="1:4" ht="35.25" customHeight="1">
      <c r="A1" s="68" t="s">
        <v>1019</v>
      </c>
      <c r="B1" s="91"/>
      <c r="C1" s="91"/>
      <c r="D1" s="92"/>
    </row>
    <row r="2" spans="1:4" ht="15" customHeight="1">
      <c r="A2" s="249">
        <v>2013</v>
      </c>
      <c r="D2" s="93"/>
    </row>
    <row r="3" spans="1:4" ht="15" customHeight="1">
      <c r="A3" s="157" t="s">
        <v>126</v>
      </c>
      <c r="D3" s="93"/>
    </row>
    <row r="4" spans="1:5" ht="42" customHeight="1">
      <c r="A4" s="95" t="s">
        <v>342</v>
      </c>
      <c r="B4" s="96" t="s">
        <v>344</v>
      </c>
      <c r="C4" s="96" t="s">
        <v>1079</v>
      </c>
      <c r="D4" s="96" t="s">
        <v>862</v>
      </c>
      <c r="E4" s="97"/>
    </row>
    <row r="5" ht="15" customHeight="1">
      <c r="A5" s="98" t="s">
        <v>1081</v>
      </c>
    </row>
    <row r="6" spans="1:4" ht="15" customHeight="1">
      <c r="A6" s="6" t="s">
        <v>1062</v>
      </c>
      <c r="B6" s="13">
        <v>400740</v>
      </c>
      <c r="C6" s="13">
        <v>6063</v>
      </c>
      <c r="D6" s="100">
        <f aca="true" t="shared" si="0" ref="D6:D23">C6/(B6/1000)</f>
        <v>15.129510405749363</v>
      </c>
    </row>
    <row r="7" spans="1:4" ht="15" customHeight="1">
      <c r="A7" s="6" t="s">
        <v>520</v>
      </c>
      <c r="B7" s="13">
        <v>632323</v>
      </c>
      <c r="C7" s="13">
        <v>8513</v>
      </c>
      <c r="D7" s="100">
        <f t="shared" si="0"/>
        <v>13.46305606470111</v>
      </c>
    </row>
    <row r="8" spans="1:4" ht="15" customHeight="1">
      <c r="A8" s="6" t="s">
        <v>645</v>
      </c>
      <c r="B8" s="13">
        <v>392880</v>
      </c>
      <c r="C8" s="13">
        <v>5055</v>
      </c>
      <c r="D8" s="100">
        <f t="shared" si="0"/>
        <v>12.866524129505192</v>
      </c>
    </row>
    <row r="9" spans="1:4" ht="15" customHeight="1">
      <c r="A9" s="6" t="s">
        <v>816</v>
      </c>
      <c r="B9" s="13">
        <v>3857799</v>
      </c>
      <c r="C9" s="13">
        <v>36112</v>
      </c>
      <c r="D9" s="100">
        <f t="shared" si="0"/>
        <v>9.360777998024263</v>
      </c>
    </row>
    <row r="10" spans="1:4" ht="15" customHeight="1">
      <c r="A10" s="6" t="s">
        <v>738</v>
      </c>
      <c r="B10" s="13">
        <v>634535</v>
      </c>
      <c r="C10" s="13">
        <v>5546</v>
      </c>
      <c r="D10" s="100">
        <f t="shared" si="0"/>
        <v>8.740258614576028</v>
      </c>
    </row>
    <row r="11" spans="1:4" ht="15" customHeight="1">
      <c r="A11" s="6" t="s">
        <v>283</v>
      </c>
      <c r="B11" s="13">
        <v>221045</v>
      </c>
      <c r="C11" s="13">
        <v>1795</v>
      </c>
      <c r="D11" s="100">
        <f t="shared" si="0"/>
        <v>8.120518446470177</v>
      </c>
    </row>
    <row r="12" spans="1:4" ht="15" customHeight="1">
      <c r="A12" s="6" t="s">
        <v>703</v>
      </c>
      <c r="B12" s="13">
        <v>621342</v>
      </c>
      <c r="C12" s="13">
        <v>4905</v>
      </c>
      <c r="D12" s="100">
        <f t="shared" si="0"/>
        <v>7.894203192444741</v>
      </c>
    </row>
    <row r="13" spans="1:4" ht="15" customHeight="1">
      <c r="A13" s="6" t="s">
        <v>715</v>
      </c>
      <c r="B13" s="13">
        <v>636479</v>
      </c>
      <c r="C13" s="13">
        <v>4916</v>
      </c>
      <c r="D13" s="100">
        <f t="shared" si="0"/>
        <v>7.72374265293906</v>
      </c>
    </row>
    <row r="14" spans="1:4" ht="15" customHeight="1">
      <c r="A14" s="6" t="s">
        <v>1078</v>
      </c>
      <c r="B14" s="13">
        <v>1547607</v>
      </c>
      <c r="C14" s="13">
        <v>11211</v>
      </c>
      <c r="D14" s="100">
        <f t="shared" si="0"/>
        <v>7.244087161663136</v>
      </c>
    </row>
    <row r="15" spans="1:4" ht="15" customHeight="1">
      <c r="A15" s="6" t="s">
        <v>923</v>
      </c>
      <c r="B15" s="13">
        <v>825863</v>
      </c>
      <c r="C15" s="13">
        <v>5685</v>
      </c>
      <c r="D15" s="100">
        <f t="shared" si="0"/>
        <v>6.883708314817349</v>
      </c>
    </row>
    <row r="16" spans="1:4" ht="15" customHeight="1">
      <c r="A16" s="6" t="s">
        <v>812</v>
      </c>
      <c r="B16" s="13">
        <v>467892</v>
      </c>
      <c r="C16" s="13">
        <v>3121</v>
      </c>
      <c r="D16" s="100">
        <f t="shared" si="0"/>
        <v>6.67034272866388</v>
      </c>
    </row>
    <row r="17" spans="1:4" ht="15" customHeight="1">
      <c r="A17" s="6" t="s">
        <v>789</v>
      </c>
      <c r="B17" s="13">
        <v>254441</v>
      </c>
      <c r="C17" s="13">
        <v>1660</v>
      </c>
      <c r="D17" s="100">
        <f t="shared" si="0"/>
        <v>6.524105784838135</v>
      </c>
    </row>
    <row r="18" spans="1:4" ht="15" customHeight="1">
      <c r="A18" s="6" t="s">
        <v>657</v>
      </c>
      <c r="B18" s="13">
        <v>8336697</v>
      </c>
      <c r="C18" s="13">
        <v>38606</v>
      </c>
      <c r="D18" s="100">
        <f t="shared" si="0"/>
        <v>4.630850803381723</v>
      </c>
    </row>
    <row r="19" spans="1:4" ht="15" customHeight="1">
      <c r="A19" s="6" t="s">
        <v>569</v>
      </c>
      <c r="B19" s="13">
        <v>2714856</v>
      </c>
      <c r="C19" s="13">
        <v>12485</v>
      </c>
      <c r="D19" s="100">
        <f t="shared" si="0"/>
        <v>4.598770616194744</v>
      </c>
    </row>
    <row r="20" spans="1:4" ht="15" customHeight="1">
      <c r="A20" s="6" t="s">
        <v>661</v>
      </c>
      <c r="B20" s="13">
        <v>277727</v>
      </c>
      <c r="C20" s="13">
        <v>847</v>
      </c>
      <c r="D20" s="100">
        <f t="shared" si="0"/>
        <v>3.049757495670209</v>
      </c>
    </row>
    <row r="21" spans="1:4" ht="15" customHeight="1">
      <c r="A21" s="6" t="s">
        <v>637</v>
      </c>
      <c r="B21" s="13">
        <v>413892</v>
      </c>
      <c r="C21" s="13">
        <v>1180</v>
      </c>
      <c r="D21" s="100">
        <f t="shared" si="0"/>
        <v>2.850985281184464</v>
      </c>
    </row>
    <row r="22" spans="1:4" ht="15" customHeight="1">
      <c r="A22" s="6" t="s">
        <v>730</v>
      </c>
      <c r="B22" s="13">
        <v>330920</v>
      </c>
      <c r="C22" s="13">
        <v>515</v>
      </c>
      <c r="D22" s="100">
        <f t="shared" si="0"/>
        <v>1.5562673758007977</v>
      </c>
    </row>
    <row r="23" spans="1:4" ht="15" customHeight="1">
      <c r="A23" s="6" t="s">
        <v>993</v>
      </c>
      <c r="B23" s="13">
        <v>231941</v>
      </c>
      <c r="C23" s="13">
        <v>175</v>
      </c>
      <c r="D23" s="100">
        <f t="shared" si="0"/>
        <v>0.7545022225479756</v>
      </c>
    </row>
    <row r="24" spans="1:4" ht="15" customHeight="1">
      <c r="A24" s="17"/>
      <c r="C24" s="101" t="s">
        <v>1093</v>
      </c>
      <c r="D24" s="101">
        <f>MEDIAN(D6:D23)</f>
        <v>7.063897738240242</v>
      </c>
    </row>
    <row r="25" spans="1:5" ht="15" customHeight="1">
      <c r="A25" s="17"/>
      <c r="D25" s="101"/>
      <c r="E25" s="101"/>
    </row>
    <row r="26" spans="1:4" ht="15" customHeight="1">
      <c r="A26" s="98" t="s">
        <v>1083</v>
      </c>
      <c r="D26" s="100"/>
    </row>
    <row r="27" spans="1:4" ht="15" customHeight="1">
      <c r="A27" s="6" t="s">
        <v>997</v>
      </c>
      <c r="B27" s="13">
        <v>345610</v>
      </c>
      <c r="C27" s="13">
        <v>12006</v>
      </c>
      <c r="D27" s="100">
        <f aca="true" t="shared" si="1" ref="D27:D44">C27/(B27/1000)</f>
        <v>34.738578166141025</v>
      </c>
    </row>
    <row r="28" spans="1:4" ht="15" customHeight="1">
      <c r="A28" s="6" t="s">
        <v>875</v>
      </c>
      <c r="B28" s="13">
        <v>603106</v>
      </c>
      <c r="C28" s="13">
        <v>14204</v>
      </c>
      <c r="D28" s="100">
        <f t="shared" si="1"/>
        <v>23.551415505731995</v>
      </c>
    </row>
    <row r="29" spans="1:4" ht="15" customHeight="1">
      <c r="A29" s="6" t="s">
        <v>746</v>
      </c>
      <c r="B29" s="13">
        <v>290770</v>
      </c>
      <c r="C29" s="13">
        <v>4965</v>
      </c>
      <c r="D29" s="100">
        <f t="shared" si="1"/>
        <v>17.075351652508857</v>
      </c>
    </row>
    <row r="30" spans="1:4" ht="15" customHeight="1">
      <c r="A30" s="6" t="s">
        <v>726</v>
      </c>
      <c r="B30" s="13">
        <v>982765</v>
      </c>
      <c r="C30" s="13">
        <v>16463</v>
      </c>
      <c r="D30" s="100">
        <f t="shared" si="1"/>
        <v>16.75171582219554</v>
      </c>
    </row>
    <row r="31" spans="1:4" ht="15" customHeight="1">
      <c r="A31" s="6" t="s">
        <v>742</v>
      </c>
      <c r="B31" s="13">
        <v>318172</v>
      </c>
      <c r="C31" s="13">
        <v>3684</v>
      </c>
      <c r="D31" s="100">
        <f t="shared" si="1"/>
        <v>11.578642998126798</v>
      </c>
    </row>
    <row r="32" spans="1:4" ht="15" customHeight="1">
      <c r="A32" s="6" t="s">
        <v>641</v>
      </c>
      <c r="B32" s="13">
        <v>598916</v>
      </c>
      <c r="C32" s="13">
        <v>6280</v>
      </c>
      <c r="D32" s="100">
        <f t="shared" si="1"/>
        <v>10.485610669943698</v>
      </c>
    </row>
    <row r="33" spans="1:4" ht="15" customHeight="1">
      <c r="A33" s="6" t="s">
        <v>1101</v>
      </c>
      <c r="B33" s="13">
        <v>306211</v>
      </c>
      <c r="C33" s="13">
        <v>3122</v>
      </c>
      <c r="D33" s="100">
        <f t="shared" si="1"/>
        <v>10.195584090708694</v>
      </c>
    </row>
    <row r="34" spans="1:4" ht="15" customHeight="1">
      <c r="A34" s="6" t="s">
        <v>948</v>
      </c>
      <c r="B34" s="13">
        <v>634265</v>
      </c>
      <c r="C34" s="13">
        <v>5900</v>
      </c>
      <c r="D34" s="100">
        <f t="shared" si="1"/>
        <v>9.30210558678155</v>
      </c>
    </row>
    <row r="35" spans="1:4" ht="15" customHeight="1">
      <c r="A35" s="6" t="s">
        <v>952</v>
      </c>
      <c r="B35" s="13">
        <v>701475</v>
      </c>
      <c r="C35" s="13">
        <v>5921</v>
      </c>
      <c r="D35" s="100">
        <f t="shared" si="1"/>
        <v>8.4407854877223</v>
      </c>
    </row>
    <row r="36" spans="1:4" ht="15" customHeight="1">
      <c r="A36" s="6" t="s">
        <v>581</v>
      </c>
      <c r="B36" s="13">
        <v>390928</v>
      </c>
      <c r="C36" s="13">
        <v>3068</v>
      </c>
      <c r="D36" s="100">
        <f t="shared" si="1"/>
        <v>7.84799246920149</v>
      </c>
    </row>
    <row r="37" spans="1:4" ht="15" customHeight="1">
      <c r="A37" s="6" t="s">
        <v>719</v>
      </c>
      <c r="B37" s="13">
        <v>259384</v>
      </c>
      <c r="C37" s="13">
        <v>1903</v>
      </c>
      <c r="D37" s="100">
        <f t="shared" si="1"/>
        <v>7.336612898251241</v>
      </c>
    </row>
    <row r="38" spans="1:4" ht="15" customHeight="1">
      <c r="A38" s="6" t="s">
        <v>978</v>
      </c>
      <c r="B38" s="13">
        <v>221140</v>
      </c>
      <c r="C38" s="13">
        <v>1469</v>
      </c>
      <c r="D38" s="100">
        <f t="shared" si="1"/>
        <v>6.64285068282536</v>
      </c>
    </row>
    <row r="39" spans="1:4" ht="15" customHeight="1">
      <c r="A39" s="6" t="s">
        <v>800</v>
      </c>
      <c r="B39" s="13">
        <v>596424</v>
      </c>
      <c r="C39" s="13">
        <v>3072</v>
      </c>
      <c r="D39" s="100">
        <f t="shared" si="1"/>
        <v>5.150698161039798</v>
      </c>
    </row>
    <row r="40" spans="1:4" ht="15" customHeight="1">
      <c r="A40" s="6" t="s">
        <v>573</v>
      </c>
      <c r="B40" s="13">
        <v>252422</v>
      </c>
      <c r="C40" s="13">
        <v>907</v>
      </c>
      <c r="D40" s="100">
        <f t="shared" si="1"/>
        <v>3.593189183193224</v>
      </c>
    </row>
    <row r="41" spans="1:4" ht="15" customHeight="1">
      <c r="A41" s="6" t="s">
        <v>970</v>
      </c>
      <c r="B41" s="13">
        <v>505882</v>
      </c>
      <c r="C41" s="13">
        <v>1573</v>
      </c>
      <c r="D41" s="100">
        <f t="shared" si="1"/>
        <v>3.1094207740144935</v>
      </c>
    </row>
    <row r="42" spans="1:4" ht="15" customHeight="1">
      <c r="A42" s="6" t="s">
        <v>876</v>
      </c>
      <c r="B42" s="13">
        <v>343248</v>
      </c>
      <c r="C42" s="13">
        <v>853</v>
      </c>
      <c r="D42" s="100">
        <f t="shared" si="1"/>
        <v>2.485083671281406</v>
      </c>
    </row>
    <row r="43" spans="1:4" ht="15" customHeight="1">
      <c r="A43" s="6" t="s">
        <v>851</v>
      </c>
      <c r="B43" s="13">
        <v>245782</v>
      </c>
      <c r="C43" s="13">
        <v>602</v>
      </c>
      <c r="D43" s="100">
        <f t="shared" si="1"/>
        <v>2.4493250115956418</v>
      </c>
    </row>
    <row r="44" spans="1:4" ht="15" customHeight="1">
      <c r="A44" s="6" t="s">
        <v>754</v>
      </c>
      <c r="B44" s="13">
        <v>297984</v>
      </c>
      <c r="C44" s="13">
        <v>674</v>
      </c>
      <c r="D44" s="100">
        <f t="shared" si="1"/>
        <v>2.2618664089347083</v>
      </c>
    </row>
    <row r="45" spans="1:4" ht="15" customHeight="1">
      <c r="A45" s="17"/>
      <c r="C45" s="101" t="s">
        <v>1014</v>
      </c>
      <c r="D45" s="101">
        <f>MEDIAN(D27:D44)</f>
        <v>8.144388978461894</v>
      </c>
    </row>
    <row r="46" spans="1:5" ht="15" customHeight="1">
      <c r="A46" s="17"/>
      <c r="D46" s="101"/>
      <c r="E46" s="101"/>
    </row>
    <row r="47" spans="1:4" ht="15" customHeight="1">
      <c r="A47" s="98" t="s">
        <v>1085</v>
      </c>
      <c r="D47" s="100"/>
    </row>
    <row r="48" spans="1:4" ht="15" customHeight="1">
      <c r="A48" s="6" t="s">
        <v>1182</v>
      </c>
      <c r="B48" s="13">
        <v>221986</v>
      </c>
      <c r="C48" s="13">
        <v>21656</v>
      </c>
      <c r="D48" s="100">
        <f aca="true" t="shared" si="2" ref="D48:D80">C48/(B48/1000)</f>
        <v>97.55570171091871</v>
      </c>
    </row>
    <row r="49" spans="1:4" ht="15" customHeight="1">
      <c r="A49" s="6" t="s">
        <v>682</v>
      </c>
      <c r="B49" s="13">
        <v>555417</v>
      </c>
      <c r="C49" s="13">
        <v>27373</v>
      </c>
      <c r="D49" s="100">
        <f t="shared" si="2"/>
        <v>49.28369135262334</v>
      </c>
    </row>
    <row r="50" spans="1:4" ht="15" customHeight="1">
      <c r="A50" s="6" t="s">
        <v>1009</v>
      </c>
      <c r="B50" s="13">
        <v>229985</v>
      </c>
      <c r="C50" s="13">
        <v>8508</v>
      </c>
      <c r="D50" s="100">
        <f t="shared" si="2"/>
        <v>36.99371698154227</v>
      </c>
    </row>
    <row r="51" spans="1:4" ht="15" customHeight="1">
      <c r="A51" s="6" t="s">
        <v>919</v>
      </c>
      <c r="B51" s="13">
        <v>1338348</v>
      </c>
      <c r="C51" s="13">
        <v>48468</v>
      </c>
      <c r="D51" s="100">
        <f t="shared" si="2"/>
        <v>36.21479615167355</v>
      </c>
    </row>
    <row r="52" spans="1:4" ht="15" customHeight="1">
      <c r="A52" s="6" t="s">
        <v>1097</v>
      </c>
      <c r="B52" s="13">
        <v>1488750</v>
      </c>
      <c r="C52" s="13">
        <v>49254</v>
      </c>
      <c r="D52" s="100">
        <f t="shared" si="2"/>
        <v>33.08413098236776</v>
      </c>
    </row>
    <row r="53" spans="1:4" ht="15" customHeight="1">
      <c r="A53" s="6" t="s">
        <v>695</v>
      </c>
      <c r="B53" s="13">
        <v>842592</v>
      </c>
      <c r="C53" s="13">
        <v>27398</v>
      </c>
      <c r="D53" s="100">
        <f t="shared" si="2"/>
        <v>32.51633056093578</v>
      </c>
    </row>
    <row r="54" spans="1:4" ht="15" customHeight="1">
      <c r="A54" s="6" t="s">
        <v>896</v>
      </c>
      <c r="B54" s="13">
        <v>423179</v>
      </c>
      <c r="C54" s="13">
        <v>12879</v>
      </c>
      <c r="D54" s="100">
        <f t="shared" si="2"/>
        <v>30.433929850016188</v>
      </c>
    </row>
    <row r="55" spans="1:4" ht="15" customHeight="1">
      <c r="A55" s="6" t="s">
        <v>750</v>
      </c>
      <c r="B55" s="13">
        <v>246541</v>
      </c>
      <c r="C55" s="13">
        <v>6159</v>
      </c>
      <c r="D55" s="100">
        <f t="shared" si="2"/>
        <v>24.981646054814412</v>
      </c>
    </row>
    <row r="56" spans="1:4" ht="15" customHeight="1">
      <c r="A56" s="6" t="s">
        <v>1070</v>
      </c>
      <c r="B56" s="13">
        <v>421570</v>
      </c>
      <c r="C56" s="13">
        <v>10391</v>
      </c>
      <c r="D56" s="100">
        <f t="shared" si="2"/>
        <v>24.64833835424722</v>
      </c>
    </row>
    <row r="57" spans="1:4" ht="15" customHeight="1">
      <c r="A57" s="6" t="s">
        <v>808</v>
      </c>
      <c r="B57" s="13">
        <v>265404</v>
      </c>
      <c r="C57" s="13">
        <v>6304</v>
      </c>
      <c r="D57" s="100">
        <f t="shared" si="2"/>
        <v>23.752467935675423</v>
      </c>
    </row>
    <row r="58" spans="1:4" ht="15" customHeight="1">
      <c r="A58" s="6" t="s">
        <v>577</v>
      </c>
      <c r="B58" s="13">
        <v>296550</v>
      </c>
      <c r="C58" s="13">
        <v>6821</v>
      </c>
      <c r="D58" s="100">
        <f t="shared" si="2"/>
        <v>23.001180239419995</v>
      </c>
    </row>
    <row r="59" spans="1:4" ht="15" customHeight="1">
      <c r="A59" s="6" t="s">
        <v>1001</v>
      </c>
      <c r="B59" s="13">
        <v>2160821</v>
      </c>
      <c r="C59" s="13">
        <v>49487</v>
      </c>
      <c r="D59" s="100">
        <f t="shared" si="2"/>
        <v>22.90194328914797</v>
      </c>
    </row>
    <row r="60" spans="1:4" ht="15" customHeight="1">
      <c r="A60" s="6" t="s">
        <v>828</v>
      </c>
      <c r="B60" s="13">
        <v>240323</v>
      </c>
      <c r="C60" s="13">
        <v>5447</v>
      </c>
      <c r="D60" s="100">
        <f t="shared" si="2"/>
        <v>22.665329577277248</v>
      </c>
    </row>
    <row r="61" spans="1:4" ht="15" customHeight="1">
      <c r="A61" s="6" t="s">
        <v>944</v>
      </c>
      <c r="B61" s="13">
        <v>1241162</v>
      </c>
      <c r="C61" s="13">
        <v>23331</v>
      </c>
      <c r="D61" s="100">
        <f t="shared" si="2"/>
        <v>18.79770730976295</v>
      </c>
    </row>
    <row r="62" spans="1:4" ht="15" customHeight="1">
      <c r="A62" s="6" t="s">
        <v>911</v>
      </c>
      <c r="B62" s="13">
        <v>1382951</v>
      </c>
      <c r="C62" s="13">
        <v>24662</v>
      </c>
      <c r="D62" s="100">
        <f t="shared" si="2"/>
        <v>17.832880557590254</v>
      </c>
    </row>
    <row r="63" spans="1:4" ht="15" customHeight="1">
      <c r="A63" s="6" t="s">
        <v>915</v>
      </c>
      <c r="B63" s="13">
        <v>213295</v>
      </c>
      <c r="C63" s="13">
        <v>3370</v>
      </c>
      <c r="D63" s="100">
        <f t="shared" si="2"/>
        <v>15.799714011111373</v>
      </c>
    </row>
    <row r="64" spans="1:4" ht="15" customHeight="1">
      <c r="A64" s="6" t="s">
        <v>1086</v>
      </c>
      <c r="B64" s="13">
        <v>272068</v>
      </c>
      <c r="C64" s="13">
        <v>4243</v>
      </c>
      <c r="D64" s="100">
        <f t="shared" si="2"/>
        <v>15.59536586441625</v>
      </c>
    </row>
    <row r="65" spans="1:4" ht="15" customHeight="1">
      <c r="A65" s="6" t="s">
        <v>758</v>
      </c>
      <c r="B65" s="13">
        <v>347645</v>
      </c>
      <c r="C65" s="13">
        <v>4709</v>
      </c>
      <c r="D65" s="100">
        <f>C65/(B65/1000)</f>
        <v>13.545427087977679</v>
      </c>
    </row>
    <row r="66" spans="1:4" ht="15" customHeight="1">
      <c r="A66" s="6" t="s">
        <v>589</v>
      </c>
      <c r="B66" s="13">
        <v>809798</v>
      </c>
      <c r="C66" s="13">
        <v>10861</v>
      </c>
      <c r="D66" s="100">
        <f t="shared" si="2"/>
        <v>13.411986692977754</v>
      </c>
    </row>
    <row r="67" spans="1:4" ht="15" customHeight="1">
      <c r="A67" s="6" t="s">
        <v>974</v>
      </c>
      <c r="B67" s="13">
        <v>233564</v>
      </c>
      <c r="C67" s="13">
        <v>3079</v>
      </c>
      <c r="D67" s="100">
        <f t="shared" si="2"/>
        <v>13.182682262677467</v>
      </c>
    </row>
    <row r="68" spans="1:4" ht="15" customHeight="1">
      <c r="A68" s="6" t="s">
        <v>711</v>
      </c>
      <c r="B68" s="13">
        <v>212303</v>
      </c>
      <c r="C68" s="13">
        <v>2775</v>
      </c>
      <c r="D68" s="100">
        <f t="shared" si="2"/>
        <v>13.070941060653876</v>
      </c>
    </row>
    <row r="69" spans="1:4" ht="15" customHeight="1">
      <c r="A69" s="6" t="s">
        <v>281</v>
      </c>
      <c r="B69" s="13">
        <v>375600</v>
      </c>
      <c r="C69" s="13">
        <v>4709</v>
      </c>
      <c r="D69" s="100">
        <f t="shared" si="2"/>
        <v>12.537273695420659</v>
      </c>
    </row>
    <row r="70" spans="1:4" ht="15" customHeight="1">
      <c r="A70" s="6" t="s">
        <v>1074</v>
      </c>
      <c r="B70" s="13">
        <v>249562</v>
      </c>
      <c r="C70" s="13">
        <v>2972</v>
      </c>
      <c r="D70" s="100">
        <f t="shared" si="2"/>
        <v>11.908864330306697</v>
      </c>
    </row>
    <row r="71" spans="1:4" ht="15" customHeight="1">
      <c r="A71" s="6" t="s">
        <v>903</v>
      </c>
      <c r="B71" s="13">
        <v>313673</v>
      </c>
      <c r="C71" s="13">
        <v>3687</v>
      </c>
      <c r="D71" s="100">
        <f t="shared" si="2"/>
        <v>11.754279137828247</v>
      </c>
    </row>
    <row r="72" spans="1:4" ht="15" customHeight="1">
      <c r="A72" s="6" t="s">
        <v>907</v>
      </c>
      <c r="B72" s="13">
        <v>475516</v>
      </c>
      <c r="C72" s="13">
        <v>5080</v>
      </c>
      <c r="D72" s="100">
        <f t="shared" si="2"/>
        <v>10.683131587580649</v>
      </c>
    </row>
    <row r="73" spans="1:4" ht="15" customHeight="1">
      <c r="A73" s="6" t="s">
        <v>890</v>
      </c>
      <c r="B73" s="13">
        <v>443775</v>
      </c>
      <c r="C73" s="13">
        <v>4418</v>
      </c>
      <c r="D73" s="100">
        <f t="shared" si="2"/>
        <v>9.955495465044223</v>
      </c>
    </row>
    <row r="74" spans="1:4" ht="15" customHeight="1">
      <c r="A74" s="6" t="s">
        <v>943</v>
      </c>
      <c r="B74" s="13">
        <v>284012</v>
      </c>
      <c r="C74" s="13">
        <v>2716</v>
      </c>
      <c r="D74" s="100">
        <f t="shared" si="2"/>
        <v>9.562976212272721</v>
      </c>
    </row>
    <row r="75" spans="1:4" ht="15" customHeight="1">
      <c r="A75" s="6" t="s">
        <v>982</v>
      </c>
      <c r="B75" s="13">
        <v>232143</v>
      </c>
      <c r="C75" s="13">
        <v>2188</v>
      </c>
      <c r="D75" s="100">
        <f t="shared" si="2"/>
        <v>9.425224969092326</v>
      </c>
    </row>
    <row r="76" spans="1:4" ht="15" customHeight="1">
      <c r="A76" s="6" t="s">
        <v>1013</v>
      </c>
      <c r="B76" s="13">
        <v>225427</v>
      </c>
      <c r="C76" s="13">
        <v>1869</v>
      </c>
      <c r="D76" s="100">
        <f t="shared" si="2"/>
        <v>8.290932319553558</v>
      </c>
    </row>
    <row r="77" spans="1:4" ht="15" customHeight="1">
      <c r="A77" s="6" t="s">
        <v>707</v>
      </c>
      <c r="B77" s="13">
        <v>230058</v>
      </c>
      <c r="C77" s="13">
        <v>1477</v>
      </c>
      <c r="D77" s="100">
        <f t="shared" si="2"/>
        <v>6.420120143615958</v>
      </c>
    </row>
    <row r="78" spans="1:4" ht="15" customHeight="1">
      <c r="A78" s="6" t="s">
        <v>796</v>
      </c>
      <c r="B78" s="13">
        <v>244731</v>
      </c>
      <c r="C78" s="13">
        <v>1552</v>
      </c>
      <c r="D78" s="100">
        <f t="shared" si="2"/>
        <v>6.341656757827983</v>
      </c>
    </row>
    <row r="79" spans="1:4" ht="15" customHeight="1">
      <c r="A79" s="6" t="s">
        <v>723</v>
      </c>
      <c r="B79" s="13">
        <v>245628</v>
      </c>
      <c r="C79" s="13">
        <v>1528</v>
      </c>
      <c r="D79" s="100">
        <f t="shared" si="2"/>
        <v>6.220789160844856</v>
      </c>
    </row>
    <row r="80" spans="1:4" ht="15" customHeight="1">
      <c r="A80" s="6" t="s">
        <v>633</v>
      </c>
      <c r="B80" s="13">
        <v>452084</v>
      </c>
      <c r="C80" s="13">
        <v>2281</v>
      </c>
      <c r="D80" s="100">
        <f t="shared" si="2"/>
        <v>5.045522513515188</v>
      </c>
    </row>
    <row r="81" spans="1:4" ht="15" customHeight="1">
      <c r="A81" s="17"/>
      <c r="C81" s="101" t="s">
        <v>1015</v>
      </c>
      <c r="D81" s="101">
        <f>MEDIAN(D48:D80)</f>
        <v>15.59536586441625</v>
      </c>
    </row>
    <row r="82" spans="1:4" ht="15" customHeight="1">
      <c r="A82" s="17"/>
      <c r="C82" s="101"/>
      <c r="D82" s="101"/>
    </row>
    <row r="83" spans="1:4" ht="15" customHeight="1">
      <c r="A83" s="98" t="s">
        <v>1088</v>
      </c>
      <c r="D83" s="100"/>
    </row>
    <row r="84" spans="1:5" ht="15" customHeight="1">
      <c r="A84" s="6" t="s">
        <v>880</v>
      </c>
      <c r="B84" s="13">
        <v>298610</v>
      </c>
      <c r="C84" s="13">
        <v>501785</v>
      </c>
      <c r="D84" s="102">
        <f aca="true" t="shared" si="3" ref="D84:D114">C84/(B84/1000)</f>
        <v>1680.4025317303506</v>
      </c>
      <c r="E84" s="6"/>
    </row>
    <row r="85" spans="1:5" ht="15" customHeight="1">
      <c r="A85" s="6" t="s">
        <v>565</v>
      </c>
      <c r="B85" s="13">
        <v>228417</v>
      </c>
      <c r="C85" s="13">
        <v>56359</v>
      </c>
      <c r="D85" s="100">
        <f t="shared" si="3"/>
        <v>246.7373269064912</v>
      </c>
      <c r="E85" s="6"/>
    </row>
    <row r="86" spans="1:5" ht="15" customHeight="1">
      <c r="A86" s="6" t="s">
        <v>734</v>
      </c>
      <c r="B86" s="13">
        <v>223514</v>
      </c>
      <c r="C86" s="13">
        <v>28817</v>
      </c>
      <c r="D86" s="100">
        <f t="shared" si="3"/>
        <v>128.92704707535097</v>
      </c>
      <c r="E86" s="6"/>
    </row>
    <row r="87" spans="1:5" ht="15" customHeight="1">
      <c r="A87" s="6" t="s">
        <v>785</v>
      </c>
      <c r="B87" s="13">
        <v>836507</v>
      </c>
      <c r="C87" s="13">
        <v>65107</v>
      </c>
      <c r="D87" s="100">
        <f t="shared" si="3"/>
        <v>77.83198466958436</v>
      </c>
      <c r="E87" s="6"/>
    </row>
    <row r="88" spans="1:5" ht="15" customHeight="1">
      <c r="A88" s="6" t="s">
        <v>653</v>
      </c>
      <c r="B88" s="13">
        <v>369250</v>
      </c>
      <c r="C88" s="13">
        <v>28432</v>
      </c>
      <c r="D88" s="100">
        <f t="shared" si="3"/>
        <v>76.99932295192959</v>
      </c>
      <c r="E88" s="6"/>
    </row>
    <row r="89" spans="1:5" ht="15" customHeight="1">
      <c r="A89" s="6" t="s">
        <v>1162</v>
      </c>
      <c r="B89" s="13">
        <v>447021</v>
      </c>
      <c r="C89" s="13">
        <v>24916</v>
      </c>
      <c r="D89" s="100">
        <f t="shared" si="3"/>
        <v>55.73787361220166</v>
      </c>
      <c r="E89" s="6"/>
    </row>
    <row r="90" spans="1:5" ht="15" customHeight="1">
      <c r="A90" s="6" t="s">
        <v>649</v>
      </c>
      <c r="B90" s="13">
        <v>648295</v>
      </c>
      <c r="C90" s="13">
        <v>29468</v>
      </c>
      <c r="D90" s="100">
        <f t="shared" si="3"/>
        <v>45.45461556852976</v>
      </c>
      <c r="E90" s="6"/>
    </row>
    <row r="91" spans="1:5" ht="15" customHeight="1">
      <c r="A91" s="6" t="s">
        <v>1066</v>
      </c>
      <c r="B91" s="13">
        <v>599199</v>
      </c>
      <c r="C91" s="13">
        <v>26154</v>
      </c>
      <c r="D91" s="100">
        <f t="shared" si="3"/>
        <v>43.64827044103879</v>
      </c>
      <c r="E91" s="6"/>
    </row>
    <row r="92" spans="1:5" ht="15" customHeight="1">
      <c r="A92" s="6" t="s">
        <v>960</v>
      </c>
      <c r="B92" s="13">
        <v>672538</v>
      </c>
      <c r="C92" s="13">
        <v>28759</v>
      </c>
      <c r="D92" s="100">
        <f t="shared" si="3"/>
        <v>42.76189598208577</v>
      </c>
      <c r="E92" s="6"/>
    </row>
    <row r="93" spans="1:5" ht="15" customHeight="1">
      <c r="A93" s="6" t="s">
        <v>1022</v>
      </c>
      <c r="B93" s="13">
        <v>464310</v>
      </c>
      <c r="C93" s="13">
        <v>17525</v>
      </c>
      <c r="D93" s="100">
        <f t="shared" si="3"/>
        <v>37.74417953522431</v>
      </c>
      <c r="E93" s="6"/>
    </row>
    <row r="94" spans="1:5" ht="15" customHeight="1">
      <c r="A94" s="6" t="s">
        <v>691</v>
      </c>
      <c r="B94" s="13">
        <v>339030</v>
      </c>
      <c r="C94" s="13">
        <v>10276</v>
      </c>
      <c r="D94" s="100">
        <f t="shared" si="3"/>
        <v>30.31000206471404</v>
      </c>
      <c r="E94" s="6"/>
    </row>
    <row r="95" spans="1:5" ht="15" customHeight="1">
      <c r="A95" s="6" t="s">
        <v>585</v>
      </c>
      <c r="B95" s="13">
        <v>431834</v>
      </c>
      <c r="C95" s="13">
        <v>11157</v>
      </c>
      <c r="D95" s="100">
        <f t="shared" si="3"/>
        <v>25.83631673281863</v>
      </c>
      <c r="E95" s="6"/>
    </row>
    <row r="96" spans="1:5" ht="15" customHeight="1">
      <c r="A96" s="6" t="s">
        <v>820</v>
      </c>
      <c r="B96" s="13">
        <v>750828</v>
      </c>
      <c r="C96" s="13">
        <v>16865</v>
      </c>
      <c r="D96" s="100">
        <f t="shared" si="3"/>
        <v>22.461868763551706</v>
      </c>
      <c r="E96" s="6"/>
    </row>
    <row r="97" spans="1:5" ht="15" customHeight="1">
      <c r="A97" s="6" t="s">
        <v>985</v>
      </c>
      <c r="B97" s="13">
        <v>277080</v>
      </c>
      <c r="C97" s="13">
        <v>6202</v>
      </c>
      <c r="D97" s="100">
        <f t="shared" si="3"/>
        <v>22.38342716904865</v>
      </c>
      <c r="E97" s="6"/>
    </row>
    <row r="98" spans="1:5" ht="15" customHeight="1">
      <c r="A98" s="6" t="s">
        <v>564</v>
      </c>
      <c r="B98" s="13">
        <v>969031</v>
      </c>
      <c r="C98" s="13">
        <v>20472</v>
      </c>
      <c r="D98" s="100">
        <f t="shared" si="3"/>
        <v>21.12625911864533</v>
      </c>
      <c r="E98" s="6"/>
    </row>
    <row r="99" spans="1:5" ht="15" customHeight="1">
      <c r="A99" s="6" t="s">
        <v>1158</v>
      </c>
      <c r="B99" s="13">
        <v>393987</v>
      </c>
      <c r="C99" s="13">
        <v>7291</v>
      </c>
      <c r="D99" s="100">
        <f t="shared" si="3"/>
        <v>18.505686735856766</v>
      </c>
      <c r="E99" s="6"/>
    </row>
    <row r="100" spans="1:5" ht="15" customHeight="1">
      <c r="A100" s="6" t="s">
        <v>1178</v>
      </c>
      <c r="B100" s="13">
        <v>777992</v>
      </c>
      <c r="C100" s="13">
        <v>11667</v>
      </c>
      <c r="D100" s="100">
        <f t="shared" si="3"/>
        <v>14.996298162448971</v>
      </c>
      <c r="E100" s="6"/>
    </row>
    <row r="101" spans="1:5" ht="15" customHeight="1">
      <c r="A101" s="6" t="s">
        <v>699</v>
      </c>
      <c r="B101" s="13">
        <v>358597</v>
      </c>
      <c r="C101" s="13">
        <v>5335</v>
      </c>
      <c r="D101" s="100">
        <v>14.9</v>
      </c>
      <c r="E101" s="6"/>
    </row>
    <row r="102" spans="1:5" ht="15" customHeight="1">
      <c r="A102" s="6" t="s">
        <v>1173</v>
      </c>
      <c r="B102" s="13">
        <v>234349</v>
      </c>
      <c r="C102" s="13">
        <v>3450</v>
      </c>
      <c r="D102" s="100">
        <f t="shared" si="3"/>
        <v>14.721633119834094</v>
      </c>
      <c r="E102" s="6"/>
    </row>
    <row r="103" spans="1:5" ht="15" customHeight="1">
      <c r="A103" s="6" t="s">
        <v>804</v>
      </c>
      <c r="B103" s="13">
        <v>305489</v>
      </c>
      <c r="C103" s="13">
        <v>4424</v>
      </c>
      <c r="D103" s="100">
        <f t="shared" si="3"/>
        <v>14.481699832072515</v>
      </c>
      <c r="E103" s="6"/>
    </row>
    <row r="104" spans="1:5" ht="15" customHeight="1">
      <c r="A104" s="6" t="s">
        <v>629</v>
      </c>
      <c r="B104" s="13">
        <v>655155</v>
      </c>
      <c r="C104" s="13">
        <v>9390</v>
      </c>
      <c r="D104" s="100">
        <f t="shared" si="3"/>
        <v>14.332486205554412</v>
      </c>
      <c r="E104" s="6"/>
    </row>
    <row r="105" spans="1:5" ht="15" customHeight="1">
      <c r="A105" s="6" t="s">
        <v>1005</v>
      </c>
      <c r="B105" s="13">
        <v>834852</v>
      </c>
      <c r="C105" s="13">
        <v>11203</v>
      </c>
      <c r="D105" s="100">
        <f t="shared" si="3"/>
        <v>13.419144950242679</v>
      </c>
      <c r="E105" s="6"/>
    </row>
    <row r="106" spans="1:5" ht="15" customHeight="1">
      <c r="A106" s="6" t="s">
        <v>1089</v>
      </c>
      <c r="B106" s="13">
        <v>231027</v>
      </c>
      <c r="C106" s="13">
        <v>2990</v>
      </c>
      <c r="D106" s="100">
        <f t="shared" si="3"/>
        <v>12.942210217853326</v>
      </c>
      <c r="E106" s="6"/>
    </row>
    <row r="107" spans="1:5" ht="15" customHeight="1">
      <c r="A107" s="6" t="s">
        <v>1169</v>
      </c>
      <c r="B107" s="13">
        <v>385577</v>
      </c>
      <c r="C107" s="13">
        <v>4629</v>
      </c>
      <c r="D107" s="100">
        <f t="shared" si="3"/>
        <v>12.00538413857673</v>
      </c>
      <c r="E107" s="6"/>
    </row>
    <row r="108" spans="1:5" ht="15" customHeight="1">
      <c r="A108" s="6" t="s">
        <v>956</v>
      </c>
      <c r="B108" s="13">
        <v>239358</v>
      </c>
      <c r="C108" s="13">
        <v>2555</v>
      </c>
      <c r="D108" s="100">
        <f t="shared" si="3"/>
        <v>10.674387319412762</v>
      </c>
      <c r="E108" s="6"/>
    </row>
    <row r="109" spans="1:5" ht="15" customHeight="1">
      <c r="A109" s="6" t="s">
        <v>964</v>
      </c>
      <c r="B109" s="13">
        <v>254555</v>
      </c>
      <c r="C109" s="13">
        <v>2400</v>
      </c>
      <c r="D109" s="100">
        <f t="shared" si="3"/>
        <v>9.428217870401289</v>
      </c>
      <c r="E109" s="6"/>
    </row>
    <row r="110" spans="1:5" ht="15" customHeight="1">
      <c r="A110" s="6" t="s">
        <v>824</v>
      </c>
      <c r="B110" s="13">
        <v>236065</v>
      </c>
      <c r="C110" s="13">
        <v>2224</v>
      </c>
      <c r="D110" s="100">
        <f t="shared" si="3"/>
        <v>9.421134009700719</v>
      </c>
      <c r="E110" s="6"/>
    </row>
    <row r="111" spans="1:5" ht="15" customHeight="1">
      <c r="A111" s="6" t="s">
        <v>989</v>
      </c>
      <c r="B111" s="13">
        <v>265679</v>
      </c>
      <c r="C111" s="13">
        <v>2085</v>
      </c>
      <c r="D111" s="100">
        <f t="shared" si="3"/>
        <v>7.847816349805593</v>
      </c>
      <c r="E111" s="6"/>
    </row>
    <row r="112" spans="1:5" ht="15" customHeight="1">
      <c r="A112" s="6" t="s">
        <v>1154</v>
      </c>
      <c r="B112" s="13">
        <v>524295</v>
      </c>
      <c r="C112" s="13">
        <v>3892</v>
      </c>
      <c r="D112" s="100">
        <f t="shared" si="3"/>
        <v>7.423301767134915</v>
      </c>
      <c r="E112" s="6"/>
    </row>
    <row r="113" spans="1:5" ht="15" customHeight="1">
      <c r="A113" s="6" t="s">
        <v>763</v>
      </c>
      <c r="B113" s="13">
        <v>312195</v>
      </c>
      <c r="C113" s="13">
        <v>2147</v>
      </c>
      <c r="D113" s="100">
        <f t="shared" si="3"/>
        <v>6.877112061371899</v>
      </c>
      <c r="E113" s="6"/>
    </row>
    <row r="114" spans="1:5" ht="15" customHeight="1">
      <c r="A114" s="6" t="s">
        <v>1059</v>
      </c>
      <c r="B114" s="13">
        <v>223491</v>
      </c>
      <c r="C114" s="13">
        <v>859</v>
      </c>
      <c r="D114" s="100">
        <f t="shared" si="3"/>
        <v>3.8435552214630566</v>
      </c>
      <c r="E114" s="6"/>
    </row>
    <row r="115" spans="4:5" ht="15" customHeight="1">
      <c r="D115" s="101" t="s">
        <v>1016</v>
      </c>
      <c r="E115" s="101">
        <f>MEDIAN(D84:D114)</f>
        <v>18.505686735856766</v>
      </c>
    </row>
    <row r="116" spans="2:5" ht="15" customHeight="1">
      <c r="B116" s="13"/>
      <c r="C116" s="13"/>
      <c r="D116" s="101" t="s">
        <v>1017</v>
      </c>
      <c r="E116" s="101">
        <f>MEDIAN(D6:D114)</f>
        <v>12.866524129505192</v>
      </c>
    </row>
    <row r="117" ht="15" customHeight="1">
      <c r="A117" s="6"/>
    </row>
  </sheetData>
  <sheetProtection/>
  <printOptions/>
  <pageMargins left="0.75" right="0.75" top="1" bottom="1" header="0.5" footer="0.5"/>
  <pageSetup fitToHeight="0" fitToWidth="1" orientation="portrait"/>
</worksheet>
</file>

<file path=xl/worksheets/sheet15.xml><?xml version="1.0" encoding="utf-8"?>
<worksheet xmlns="http://schemas.openxmlformats.org/spreadsheetml/2006/main" xmlns:r="http://schemas.openxmlformats.org/officeDocument/2006/relationships">
  <dimension ref="A1:C121"/>
  <sheetViews>
    <sheetView zoomScaleSheetLayoutView="143" zoomScalePageLayoutView="0" workbookViewId="0" topLeftCell="A1">
      <selection activeCell="A2" sqref="A2"/>
    </sheetView>
  </sheetViews>
  <sheetFormatPr defaultColWidth="8.8515625" defaultRowHeight="12.75"/>
  <cols>
    <col min="1" max="1" width="44.421875" style="0" customWidth="1"/>
    <col min="2" max="2" width="22.421875" style="230" customWidth="1"/>
    <col min="3" max="3" width="19.421875" style="230" customWidth="1"/>
  </cols>
  <sheetData>
    <row r="1" ht="25.5">
      <c r="A1" s="68" t="s">
        <v>266</v>
      </c>
    </row>
    <row r="2" spans="1:3" ht="46.5" customHeight="1">
      <c r="A2" s="155" t="s">
        <v>345</v>
      </c>
      <c r="B2" s="34" t="s">
        <v>354</v>
      </c>
      <c r="C2" s="34" t="s">
        <v>127</v>
      </c>
    </row>
    <row r="3" spans="1:3" ht="15" customHeight="1">
      <c r="A3" s="125" t="s">
        <v>926</v>
      </c>
      <c r="B3" s="127">
        <v>5900</v>
      </c>
      <c r="C3" s="127">
        <v>14221</v>
      </c>
    </row>
    <row r="4" spans="1:3" ht="15" customHeight="1">
      <c r="A4" s="125" t="s">
        <v>348</v>
      </c>
      <c r="B4" s="127">
        <v>21575</v>
      </c>
      <c r="C4" s="127">
        <v>10457</v>
      </c>
    </row>
    <row r="5" spans="1:3" ht="15" customHeight="1">
      <c r="A5" s="125" t="s">
        <v>1128</v>
      </c>
      <c r="B5" s="127">
        <v>5376</v>
      </c>
      <c r="C5" s="127">
        <v>9848</v>
      </c>
    </row>
    <row r="6" spans="1:3" ht="15" customHeight="1">
      <c r="A6" s="125" t="s">
        <v>433</v>
      </c>
      <c r="B6" s="127">
        <v>7903</v>
      </c>
      <c r="C6" s="127">
        <v>5643</v>
      </c>
    </row>
    <row r="7" spans="1:3" ht="15" customHeight="1">
      <c r="A7" s="125" t="s">
        <v>775</v>
      </c>
      <c r="B7" s="127">
        <v>758</v>
      </c>
      <c r="C7" s="127">
        <v>5355</v>
      </c>
    </row>
    <row r="8" spans="1:3" ht="15" customHeight="1">
      <c r="A8" s="125" t="s">
        <v>940</v>
      </c>
      <c r="B8" s="127">
        <v>1477</v>
      </c>
      <c r="C8" s="127">
        <v>5210</v>
      </c>
    </row>
    <row r="9" spans="1:3" ht="15" customHeight="1">
      <c r="A9" s="125" t="s">
        <v>477</v>
      </c>
      <c r="B9" s="127">
        <v>33640</v>
      </c>
      <c r="C9" s="127">
        <v>5040</v>
      </c>
    </row>
    <row r="10" spans="1:3" ht="15" customHeight="1">
      <c r="A10" s="125" t="s">
        <v>280</v>
      </c>
      <c r="B10" s="127">
        <v>11660</v>
      </c>
      <c r="C10" s="127">
        <v>5000</v>
      </c>
    </row>
    <row r="11" spans="1:3" ht="15" customHeight="1">
      <c r="A11" s="125" t="s">
        <v>539</v>
      </c>
      <c r="B11" s="127">
        <v>2224</v>
      </c>
      <c r="C11" s="127">
        <v>4050</v>
      </c>
    </row>
    <row r="12" spans="1:3" ht="15" customHeight="1">
      <c r="A12" s="125" t="s">
        <v>393</v>
      </c>
      <c r="B12" s="127">
        <v>2775</v>
      </c>
      <c r="C12" s="127">
        <v>3978</v>
      </c>
    </row>
    <row r="13" spans="1:3" ht="15" customHeight="1">
      <c r="A13" s="125" t="s">
        <v>672</v>
      </c>
      <c r="B13" s="127">
        <v>12583</v>
      </c>
      <c r="C13" s="127">
        <v>3600</v>
      </c>
    </row>
    <row r="14" spans="1:3" ht="15" customHeight="1">
      <c r="A14" s="125" t="s">
        <v>197</v>
      </c>
      <c r="B14" s="127">
        <v>9180</v>
      </c>
      <c r="C14" s="127">
        <v>3556</v>
      </c>
    </row>
    <row r="15" spans="1:3" ht="15" customHeight="1">
      <c r="A15" s="125" t="s">
        <v>551</v>
      </c>
      <c r="B15" s="127">
        <v>41555</v>
      </c>
      <c r="C15" s="127">
        <v>2448</v>
      </c>
    </row>
    <row r="16" spans="1:3" ht="15" customHeight="1">
      <c r="A16" s="125" t="s">
        <v>430</v>
      </c>
      <c r="B16" s="127">
        <v>7140</v>
      </c>
      <c r="C16" s="127">
        <v>2370</v>
      </c>
    </row>
    <row r="17" spans="1:3" ht="15" customHeight="1">
      <c r="A17" s="125" t="s">
        <v>412</v>
      </c>
      <c r="B17" s="127">
        <v>2948</v>
      </c>
      <c r="C17" s="127">
        <v>1630</v>
      </c>
    </row>
    <row r="18" spans="1:3" ht="15" customHeight="1">
      <c r="A18" s="125" t="s">
        <v>467</v>
      </c>
      <c r="B18" s="127">
        <v>5055</v>
      </c>
      <c r="C18" s="127">
        <v>1203</v>
      </c>
    </row>
    <row r="19" spans="1:3" ht="15" customHeight="1">
      <c r="A19" s="125" t="s">
        <v>439</v>
      </c>
      <c r="B19" s="127">
        <v>23331</v>
      </c>
      <c r="C19" s="127">
        <v>1187</v>
      </c>
    </row>
    <row r="20" spans="1:3" ht="15" customHeight="1">
      <c r="A20" s="125" t="s">
        <v>541</v>
      </c>
      <c r="B20" s="127">
        <v>4557</v>
      </c>
      <c r="C20" s="127">
        <v>1035</v>
      </c>
    </row>
    <row r="21" spans="1:3" ht="15" customHeight="1">
      <c r="A21" s="125" t="s">
        <v>355</v>
      </c>
      <c r="B21" s="127">
        <v>3124</v>
      </c>
      <c r="C21" s="127">
        <v>976</v>
      </c>
    </row>
    <row r="22" spans="1:3" ht="15" customHeight="1">
      <c r="A22" s="125" t="s">
        <v>388</v>
      </c>
      <c r="B22" s="127">
        <v>4862</v>
      </c>
      <c r="C22" s="127">
        <v>965</v>
      </c>
    </row>
    <row r="23" spans="1:3" ht="15" customHeight="1">
      <c r="A23" s="125" t="s">
        <v>558</v>
      </c>
      <c r="B23" s="127">
        <v>3466</v>
      </c>
      <c r="C23" s="127">
        <v>868</v>
      </c>
    </row>
    <row r="24" spans="1:3" ht="15" customHeight="1">
      <c r="A24" s="125" t="s">
        <v>334</v>
      </c>
      <c r="B24" s="127">
        <v>6304</v>
      </c>
      <c r="C24" s="127">
        <v>803</v>
      </c>
    </row>
    <row r="25" spans="1:3" ht="15" customHeight="1">
      <c r="A25" s="125" t="s">
        <v>330</v>
      </c>
      <c r="B25" s="127">
        <v>1444</v>
      </c>
      <c r="C25" s="127">
        <v>633</v>
      </c>
    </row>
    <row r="26" spans="1:3" ht="15" customHeight="1">
      <c r="A26" s="125" t="s">
        <v>607</v>
      </c>
      <c r="B26" s="127">
        <v>602</v>
      </c>
      <c r="C26" s="127">
        <v>600</v>
      </c>
    </row>
    <row r="27" spans="1:3" ht="15" customHeight="1">
      <c r="A27" s="125" t="s">
        <v>619</v>
      </c>
      <c r="B27" s="127">
        <v>5995</v>
      </c>
      <c r="C27" s="127">
        <v>463</v>
      </c>
    </row>
    <row r="28" spans="1:3" ht="15" customHeight="1">
      <c r="A28" s="125" t="s">
        <v>546</v>
      </c>
      <c r="B28" s="127">
        <v>14518</v>
      </c>
      <c r="C28" s="127">
        <v>452</v>
      </c>
    </row>
    <row r="29" spans="1:3" ht="15" customHeight="1">
      <c r="A29" s="125" t="s">
        <v>426</v>
      </c>
      <c r="B29" s="127">
        <v>11416</v>
      </c>
      <c r="C29" s="127">
        <v>435</v>
      </c>
    </row>
    <row r="30" spans="1:3" ht="15" customHeight="1">
      <c r="A30" s="125" t="s">
        <v>195</v>
      </c>
      <c r="B30" s="127">
        <v>1494</v>
      </c>
      <c r="C30" s="127">
        <v>406</v>
      </c>
    </row>
    <row r="31" spans="1:3" ht="15" customHeight="1">
      <c r="A31" s="125" t="s">
        <v>1114</v>
      </c>
      <c r="B31" s="127">
        <v>3400</v>
      </c>
      <c r="C31" s="127">
        <v>401</v>
      </c>
    </row>
    <row r="32" spans="1:3" ht="15" customHeight="1">
      <c r="A32" s="125" t="s">
        <v>329</v>
      </c>
      <c r="B32" s="127">
        <v>4909</v>
      </c>
      <c r="C32" s="127">
        <v>326</v>
      </c>
    </row>
    <row r="33" spans="1:3" ht="15" customHeight="1">
      <c r="A33" s="125" t="s">
        <v>625</v>
      </c>
      <c r="B33" s="127">
        <v>6175</v>
      </c>
      <c r="C33" s="127">
        <v>315</v>
      </c>
    </row>
    <row r="34" spans="1:3" ht="15" customHeight="1">
      <c r="A34" s="125" t="s">
        <v>522</v>
      </c>
      <c r="B34" s="127">
        <v>931</v>
      </c>
      <c r="C34" s="127">
        <v>217</v>
      </c>
    </row>
    <row r="35" spans="1:3" ht="15" customHeight="1">
      <c r="A35" s="125" t="s">
        <v>288</v>
      </c>
      <c r="B35" s="127">
        <v>4358</v>
      </c>
      <c r="C35" s="127">
        <v>209</v>
      </c>
    </row>
    <row r="36" spans="1:3" ht="15" customHeight="1">
      <c r="A36" s="125" t="s">
        <v>535</v>
      </c>
      <c r="B36" s="127">
        <v>5890</v>
      </c>
      <c r="C36" s="127">
        <v>200</v>
      </c>
    </row>
    <row r="37" spans="1:3" ht="15" customHeight="1">
      <c r="A37" s="125" t="s">
        <v>450</v>
      </c>
      <c r="B37" s="127">
        <v>2400</v>
      </c>
      <c r="C37" s="127">
        <v>193</v>
      </c>
    </row>
    <row r="38" spans="1:3" ht="15" customHeight="1">
      <c r="A38" s="125" t="s">
        <v>483</v>
      </c>
      <c r="B38" s="127">
        <v>1935</v>
      </c>
      <c r="C38" s="127">
        <v>181</v>
      </c>
    </row>
    <row r="39" spans="1:3" ht="15" customHeight="1">
      <c r="A39" s="125" t="s">
        <v>891</v>
      </c>
      <c r="B39" s="127">
        <v>1855</v>
      </c>
      <c r="C39" s="127">
        <v>165</v>
      </c>
    </row>
    <row r="40" spans="1:3" ht="15" customHeight="1">
      <c r="A40" s="125" t="s">
        <v>662</v>
      </c>
      <c r="B40" s="127">
        <v>4629</v>
      </c>
      <c r="C40" s="127">
        <v>160</v>
      </c>
    </row>
    <row r="41" spans="1:3" ht="15" customHeight="1">
      <c r="A41" s="125" t="s">
        <v>666</v>
      </c>
      <c r="B41" s="127">
        <v>2430</v>
      </c>
      <c r="C41" s="127">
        <v>143</v>
      </c>
    </row>
    <row r="42" spans="1:3" ht="15" customHeight="1">
      <c r="A42" s="125" t="s">
        <v>675</v>
      </c>
      <c r="B42" s="127">
        <v>2429</v>
      </c>
      <c r="C42" s="127">
        <v>119</v>
      </c>
    </row>
    <row r="43" spans="1:3" ht="15" customHeight="1">
      <c r="A43" s="125" t="s">
        <v>853</v>
      </c>
      <c r="B43" s="127">
        <v>3450</v>
      </c>
      <c r="C43" s="127">
        <v>117</v>
      </c>
    </row>
    <row r="44" spans="1:3" ht="15" customHeight="1">
      <c r="A44" s="125" t="s">
        <v>119</v>
      </c>
      <c r="B44" s="127">
        <v>19171</v>
      </c>
      <c r="C44" s="127">
        <v>108</v>
      </c>
    </row>
    <row r="45" spans="1:3" ht="15" customHeight="1">
      <c r="A45" s="125" t="s">
        <v>508</v>
      </c>
      <c r="B45" s="127">
        <v>10550</v>
      </c>
      <c r="C45" s="127">
        <v>100</v>
      </c>
    </row>
    <row r="46" spans="1:3" ht="15" customHeight="1">
      <c r="A46" s="125" t="s">
        <v>338</v>
      </c>
      <c r="B46" s="127">
        <v>15904</v>
      </c>
      <c r="C46" s="127">
        <v>89</v>
      </c>
    </row>
    <row r="47" spans="1:3" ht="15" customHeight="1">
      <c r="A47" s="125" t="s">
        <v>769</v>
      </c>
      <c r="B47" s="127">
        <v>5546</v>
      </c>
      <c r="C47" s="127">
        <v>86</v>
      </c>
    </row>
    <row r="48" spans="1:3" ht="15" customHeight="1">
      <c r="A48" s="125" t="s">
        <v>834</v>
      </c>
      <c r="B48" s="127">
        <v>12135</v>
      </c>
      <c r="C48" s="127">
        <v>76</v>
      </c>
    </row>
    <row r="49" spans="1:3" ht="15" customHeight="1">
      <c r="A49" s="125" t="s">
        <v>1263</v>
      </c>
      <c r="B49" s="127">
        <v>4709</v>
      </c>
      <c r="C49" s="127">
        <v>60</v>
      </c>
    </row>
    <row r="50" spans="1:3" ht="15" customHeight="1">
      <c r="A50" s="125" t="s">
        <v>469</v>
      </c>
      <c r="B50" s="127">
        <v>13022</v>
      </c>
      <c r="C50" s="127">
        <v>59</v>
      </c>
    </row>
    <row r="51" spans="1:3" ht="15" customHeight="1">
      <c r="A51" s="125" t="s">
        <v>505</v>
      </c>
      <c r="B51" s="127">
        <v>10391</v>
      </c>
      <c r="C51" s="127">
        <v>52</v>
      </c>
    </row>
    <row r="52" spans="1:3" ht="15" customHeight="1">
      <c r="A52" s="125" t="s">
        <v>375</v>
      </c>
      <c r="B52" s="127">
        <v>5952</v>
      </c>
      <c r="C52" s="127">
        <v>35</v>
      </c>
    </row>
    <row r="53" spans="1:3" ht="15" customHeight="1">
      <c r="A53" s="125" t="s">
        <v>613</v>
      </c>
      <c r="B53" s="127">
        <v>3497</v>
      </c>
      <c r="C53" s="127">
        <v>32</v>
      </c>
    </row>
    <row r="54" spans="1:3" ht="15" customHeight="1">
      <c r="A54" s="125" t="s">
        <v>513</v>
      </c>
      <c r="B54" s="127">
        <v>47612</v>
      </c>
      <c r="C54" s="127">
        <v>30</v>
      </c>
    </row>
    <row r="55" spans="1:3" ht="15" customHeight="1">
      <c r="A55" s="125" t="s">
        <v>320</v>
      </c>
      <c r="B55" s="127">
        <v>8341</v>
      </c>
      <c r="C55" s="127">
        <v>29</v>
      </c>
    </row>
    <row r="56" spans="1:3" ht="15" customHeight="1">
      <c r="A56" s="125" t="s">
        <v>498</v>
      </c>
      <c r="B56" s="127">
        <v>4101</v>
      </c>
      <c r="C56" s="127">
        <v>26</v>
      </c>
    </row>
    <row r="57" spans="1:3" ht="15" customHeight="1">
      <c r="A57" s="125" t="s">
        <v>368</v>
      </c>
      <c r="B57" s="127">
        <v>2880</v>
      </c>
      <c r="C57" s="127">
        <v>5</v>
      </c>
    </row>
    <row r="58" spans="1:3" ht="15" customHeight="1">
      <c r="A58" s="125" t="s">
        <v>686</v>
      </c>
      <c r="B58" s="127">
        <v>570</v>
      </c>
      <c r="C58" s="127">
        <v>5</v>
      </c>
    </row>
    <row r="59" spans="1:3" ht="15" customHeight="1">
      <c r="A59" s="125" t="s">
        <v>609</v>
      </c>
      <c r="B59" s="127">
        <v>2969</v>
      </c>
      <c r="C59" s="127">
        <v>4</v>
      </c>
    </row>
    <row r="60" spans="1:3" ht="15" customHeight="1">
      <c r="A60" s="125" t="s">
        <v>284</v>
      </c>
      <c r="B60" s="127">
        <v>960</v>
      </c>
      <c r="C60" s="127">
        <v>1</v>
      </c>
    </row>
    <row r="61" spans="1:3" ht="15" customHeight="1">
      <c r="A61" s="125" t="s">
        <v>352</v>
      </c>
      <c r="B61" s="127">
        <v>458</v>
      </c>
      <c r="C61" s="127">
        <v>0</v>
      </c>
    </row>
    <row r="62" spans="1:3" ht="15" customHeight="1">
      <c r="A62" s="125" t="s">
        <v>117</v>
      </c>
      <c r="B62" s="127">
        <v>10276</v>
      </c>
      <c r="C62" s="127">
        <v>0</v>
      </c>
    </row>
    <row r="63" spans="1:3" ht="15" customHeight="1">
      <c r="A63" s="125" t="s">
        <v>124</v>
      </c>
      <c r="B63" s="127">
        <v>4960</v>
      </c>
      <c r="C63" s="127">
        <v>0</v>
      </c>
    </row>
    <row r="64" spans="1:3" ht="15" customHeight="1">
      <c r="A64" s="125" t="s">
        <v>396</v>
      </c>
      <c r="B64" s="127">
        <v>1842</v>
      </c>
      <c r="C64" s="127">
        <v>0</v>
      </c>
    </row>
    <row r="65" spans="1:3" ht="15" customHeight="1">
      <c r="A65" s="125" t="s">
        <v>400</v>
      </c>
      <c r="B65" s="127">
        <v>1528</v>
      </c>
      <c r="C65" s="127">
        <v>0</v>
      </c>
    </row>
    <row r="66" spans="1:3" ht="15" customHeight="1">
      <c r="A66" s="125" t="s">
        <v>314</v>
      </c>
      <c r="B66" s="127">
        <v>2555</v>
      </c>
      <c r="C66" s="127">
        <v>0</v>
      </c>
    </row>
    <row r="67" spans="1:3" ht="15" customHeight="1">
      <c r="A67" s="125" t="s">
        <v>1368</v>
      </c>
      <c r="B67" s="127">
        <v>603</v>
      </c>
      <c r="C67" s="127">
        <v>0</v>
      </c>
    </row>
    <row r="68" spans="1:3" ht="15" customHeight="1">
      <c r="A68" s="125" t="s">
        <v>436</v>
      </c>
      <c r="B68" s="127">
        <v>1847</v>
      </c>
      <c r="C68" s="127">
        <v>0</v>
      </c>
    </row>
    <row r="69" spans="1:3" ht="15" customHeight="1">
      <c r="A69" s="125" t="s">
        <v>447</v>
      </c>
      <c r="B69" s="127">
        <v>2456</v>
      </c>
      <c r="C69" s="127">
        <v>0</v>
      </c>
    </row>
    <row r="70" spans="1:3" ht="15" customHeight="1">
      <c r="A70" s="125" t="s">
        <v>357</v>
      </c>
      <c r="B70" s="127">
        <v>11667</v>
      </c>
      <c r="C70" s="127">
        <v>0</v>
      </c>
    </row>
    <row r="71" spans="1:3" ht="15" customHeight="1">
      <c r="A71" s="125" t="s">
        <v>366</v>
      </c>
      <c r="B71" s="127">
        <v>1573</v>
      </c>
      <c r="C71" s="127">
        <v>0</v>
      </c>
    </row>
    <row r="72" spans="1:3" ht="15" customHeight="1">
      <c r="A72" s="125" t="s">
        <v>1359</v>
      </c>
      <c r="B72" s="127">
        <v>1469</v>
      </c>
      <c r="C72" s="127">
        <v>0</v>
      </c>
    </row>
    <row r="73" spans="1:3" ht="15" customHeight="1">
      <c r="A73" s="125" t="s">
        <v>373</v>
      </c>
      <c r="B73" s="127">
        <v>2188</v>
      </c>
      <c r="C73" s="127">
        <v>0</v>
      </c>
    </row>
    <row r="74" spans="1:3" ht="15" customHeight="1">
      <c r="A74" s="125" t="s">
        <v>378</v>
      </c>
      <c r="B74" s="127">
        <v>2054</v>
      </c>
      <c r="C74" s="127">
        <v>0</v>
      </c>
    </row>
    <row r="75" spans="1:3" ht="15" customHeight="1">
      <c r="A75" s="125" t="s">
        <v>297</v>
      </c>
      <c r="B75" s="127">
        <v>1055</v>
      </c>
      <c r="C75" s="127">
        <v>0</v>
      </c>
    </row>
    <row r="76" spans="1:3" ht="15" customHeight="1">
      <c r="A76" s="125" t="s">
        <v>602</v>
      </c>
      <c r="B76" s="127">
        <v>10953</v>
      </c>
      <c r="C76" s="127">
        <v>0</v>
      </c>
    </row>
    <row r="77" spans="1:3" ht="15" customHeight="1">
      <c r="A77" s="125" t="s">
        <v>488</v>
      </c>
      <c r="B77" s="127">
        <v>8163</v>
      </c>
      <c r="C77" s="127">
        <v>0</v>
      </c>
    </row>
    <row r="78" spans="1:3" ht="15" customHeight="1">
      <c r="A78" s="125" t="s">
        <v>494</v>
      </c>
      <c r="B78" s="127">
        <v>33396</v>
      </c>
      <c r="C78" s="127">
        <v>0</v>
      </c>
    </row>
    <row r="79" spans="1:3" ht="15" customHeight="1">
      <c r="A79" s="125" t="s">
        <v>413</v>
      </c>
      <c r="B79" s="127">
        <v>189</v>
      </c>
      <c r="C79" s="127">
        <v>0</v>
      </c>
    </row>
    <row r="80" spans="1:3" ht="15" customHeight="1">
      <c r="A80" s="125" t="s">
        <v>421</v>
      </c>
      <c r="B80" s="127">
        <v>3069</v>
      </c>
      <c r="C80" s="127">
        <v>0</v>
      </c>
    </row>
    <row r="81" spans="1:3" ht="15" customHeight="1">
      <c r="A81" s="125" t="s">
        <v>331</v>
      </c>
      <c r="B81" s="127">
        <v>4405</v>
      </c>
      <c r="C81" s="127">
        <v>0</v>
      </c>
    </row>
    <row r="82" spans="1:3" ht="15" customHeight="1">
      <c r="A82" s="125" t="s">
        <v>336</v>
      </c>
      <c r="B82" s="127">
        <v>3121</v>
      </c>
      <c r="C82" s="127">
        <v>0</v>
      </c>
    </row>
    <row r="83" spans="1:3" ht="15" customHeight="1">
      <c r="A83" s="125" t="s">
        <v>402</v>
      </c>
      <c r="B83" s="127">
        <v>20472</v>
      </c>
      <c r="C83" s="127">
        <v>0</v>
      </c>
    </row>
    <row r="84" spans="1:3" ht="15" customHeight="1">
      <c r="A84" s="125" t="s">
        <v>451</v>
      </c>
      <c r="B84" s="127">
        <v>4802</v>
      </c>
      <c r="C84" s="127">
        <v>0</v>
      </c>
    </row>
    <row r="85" spans="1:3" ht="15" customHeight="1">
      <c r="A85" s="125" t="s">
        <v>456</v>
      </c>
      <c r="B85" s="127">
        <v>2281</v>
      </c>
      <c r="C85" s="127">
        <v>0</v>
      </c>
    </row>
    <row r="86" spans="1:3" ht="15" customHeight="1">
      <c r="A86" s="125" t="s">
        <v>458</v>
      </c>
      <c r="B86" s="127">
        <v>1037</v>
      </c>
      <c r="C86" s="127">
        <v>0</v>
      </c>
    </row>
    <row r="87" spans="1:3" ht="15" customHeight="1">
      <c r="A87" s="125" t="s">
        <v>383</v>
      </c>
      <c r="B87" s="127">
        <v>1249</v>
      </c>
      <c r="C87" s="127">
        <v>0</v>
      </c>
    </row>
    <row r="88" spans="1:3" ht="15" customHeight="1">
      <c r="A88" s="125" t="s">
        <v>384</v>
      </c>
      <c r="B88" s="127">
        <v>1076</v>
      </c>
      <c r="C88" s="127">
        <v>0</v>
      </c>
    </row>
    <row r="89" spans="1:3" ht="15" customHeight="1">
      <c r="A89" s="125" t="s">
        <v>598</v>
      </c>
      <c r="B89" s="127">
        <v>29462</v>
      </c>
      <c r="C89" s="127">
        <v>0</v>
      </c>
    </row>
    <row r="90" spans="1:3" ht="15" customHeight="1">
      <c r="A90" s="125" t="s">
        <v>496</v>
      </c>
      <c r="B90" s="127">
        <v>859</v>
      </c>
      <c r="C90" s="127">
        <v>0</v>
      </c>
    </row>
    <row r="91" spans="1:3" ht="15" customHeight="1">
      <c r="A91" s="125" t="s">
        <v>502</v>
      </c>
      <c r="B91" s="127">
        <v>26137</v>
      </c>
      <c r="C91" s="127">
        <v>0</v>
      </c>
    </row>
    <row r="92" spans="1:3" ht="15" customHeight="1">
      <c r="A92" s="125" t="s">
        <v>516</v>
      </c>
      <c r="B92" s="127">
        <v>3086</v>
      </c>
      <c r="C92" s="127">
        <v>0</v>
      </c>
    </row>
    <row r="93" spans="1:3" ht="15" customHeight="1">
      <c r="A93" s="125" t="s">
        <v>669</v>
      </c>
      <c r="B93" s="127">
        <v>2912</v>
      </c>
      <c r="C93" s="127">
        <v>0</v>
      </c>
    </row>
    <row r="94" spans="1:3" ht="15" customHeight="1">
      <c r="A94" s="125" t="s">
        <v>593</v>
      </c>
      <c r="B94" s="127">
        <v>3422</v>
      </c>
      <c r="C94" s="127">
        <v>0</v>
      </c>
    </row>
    <row r="95" spans="1:3" ht="15" customHeight="1">
      <c r="A95" s="125" t="s">
        <v>765</v>
      </c>
      <c r="B95" s="127">
        <v>515</v>
      </c>
      <c r="C95" s="127">
        <v>0</v>
      </c>
    </row>
    <row r="96" spans="1:3" ht="15" customHeight="1">
      <c r="A96" s="125" t="s">
        <v>767</v>
      </c>
      <c r="B96" s="127">
        <v>28817</v>
      </c>
      <c r="C96" s="127">
        <v>0</v>
      </c>
    </row>
    <row r="97" spans="1:3" ht="15" customHeight="1">
      <c r="A97" s="125" t="s">
        <v>771</v>
      </c>
      <c r="B97" s="127">
        <v>3252</v>
      </c>
      <c r="C97" s="127">
        <v>0</v>
      </c>
    </row>
    <row r="98" spans="1:3" ht="15" customHeight="1">
      <c r="A98" s="125" t="s">
        <v>611</v>
      </c>
      <c r="B98" s="127">
        <v>674</v>
      </c>
      <c r="C98" s="127">
        <v>0</v>
      </c>
    </row>
    <row r="99" spans="1:3" ht="15" customHeight="1">
      <c r="A99" s="125" t="s">
        <v>794</v>
      </c>
      <c r="B99" s="127">
        <v>3319</v>
      </c>
      <c r="C99" s="127">
        <v>0</v>
      </c>
    </row>
    <row r="100" spans="1:3" ht="15" customHeight="1">
      <c r="A100" s="125" t="s">
        <v>361</v>
      </c>
      <c r="B100" s="127">
        <v>850</v>
      </c>
      <c r="C100" s="127" t="s">
        <v>1187</v>
      </c>
    </row>
    <row r="101" spans="1:3" ht="15" customHeight="1">
      <c r="A101" s="125" t="s">
        <v>294</v>
      </c>
      <c r="B101" s="127">
        <v>175</v>
      </c>
      <c r="C101" s="127" t="s">
        <v>1187</v>
      </c>
    </row>
    <row r="102" spans="1:3" ht="15" customHeight="1">
      <c r="A102" s="125" t="s">
        <v>410</v>
      </c>
      <c r="B102" s="127">
        <v>283</v>
      </c>
      <c r="C102" s="127" t="s">
        <v>1187</v>
      </c>
    </row>
    <row r="103" spans="1:3" ht="15" customHeight="1">
      <c r="A103" s="125" t="s">
        <v>491</v>
      </c>
      <c r="B103" s="127">
        <v>1814</v>
      </c>
      <c r="C103" s="127" t="s">
        <v>1187</v>
      </c>
    </row>
    <row r="104" spans="1:3" ht="15" customHeight="1">
      <c r="A104" s="125" t="s">
        <v>418</v>
      </c>
      <c r="B104" s="127">
        <v>1041</v>
      </c>
      <c r="C104" s="127" t="s">
        <v>1187</v>
      </c>
    </row>
    <row r="105" spans="1:3" ht="15" customHeight="1">
      <c r="A105" s="125" t="s">
        <v>465</v>
      </c>
      <c r="B105" s="127">
        <v>81</v>
      </c>
      <c r="C105" s="127" t="s">
        <v>1187</v>
      </c>
    </row>
    <row r="106" spans="1:3" ht="15" customHeight="1">
      <c r="A106" s="125" t="s">
        <v>424</v>
      </c>
      <c r="B106" s="127">
        <v>4243</v>
      </c>
      <c r="C106" s="127" t="s">
        <v>1187</v>
      </c>
    </row>
    <row r="107" spans="1:3" ht="15" customHeight="1">
      <c r="A107" s="125" t="s">
        <v>791</v>
      </c>
      <c r="B107" s="127">
        <v>2206</v>
      </c>
      <c r="C107" s="127" t="s">
        <v>1187</v>
      </c>
    </row>
    <row r="108" spans="1:3" ht="13.5" customHeight="1">
      <c r="A108" s="228"/>
      <c r="B108" s="231"/>
      <c r="C108" s="231"/>
    </row>
    <row r="109" ht="13.5" customHeight="1">
      <c r="A109" s="228"/>
    </row>
    <row r="110" ht="13.5" customHeight="1">
      <c r="A110" s="228"/>
    </row>
    <row r="111" ht="13.5" customHeight="1">
      <c r="A111" s="228"/>
    </row>
    <row r="112" ht="13.5" customHeight="1">
      <c r="A112" s="228"/>
    </row>
    <row r="113" ht="13.5" customHeight="1">
      <c r="A113" s="228"/>
    </row>
    <row r="114" ht="26.25" customHeight="1">
      <c r="A114" s="228"/>
    </row>
    <row r="115" ht="13.5" customHeight="1">
      <c r="A115" s="228"/>
    </row>
    <row r="116" ht="13.5" customHeight="1">
      <c r="A116" s="228"/>
    </row>
    <row r="117" ht="13.5" customHeight="1">
      <c r="A117" s="228"/>
    </row>
    <row r="118" ht="13.5" customHeight="1">
      <c r="A118" s="228"/>
    </row>
    <row r="119" ht="13.5" customHeight="1">
      <c r="A119" s="228"/>
    </row>
    <row r="120" ht="13.5" customHeight="1">
      <c r="A120" s="228"/>
    </row>
    <row r="121" ht="13.5" customHeight="1">
      <c r="A121" s="228"/>
    </row>
  </sheetData>
  <sheetProtection/>
  <printOptions/>
  <pageMargins left="0.75" right="0.75" top="1" bottom="1" header="0.5" footer="0.5"/>
  <pageSetup orientation="portrait"/>
</worksheet>
</file>

<file path=xl/worksheets/sheet16.xml><?xml version="1.0" encoding="utf-8"?>
<worksheet xmlns="http://schemas.openxmlformats.org/spreadsheetml/2006/main" xmlns:r="http://schemas.openxmlformats.org/officeDocument/2006/relationships">
  <dimension ref="A1:L127"/>
  <sheetViews>
    <sheetView zoomScaleSheetLayoutView="95" zoomScalePageLayoutView="0" workbookViewId="0" topLeftCell="A1">
      <pane ySplit="2" topLeftCell="A3" activePane="bottomLeft" state="frozen"/>
      <selection pane="topLeft" activeCell="A1" sqref="A1"/>
      <selection pane="bottomLeft" activeCell="K8" sqref="K8"/>
    </sheetView>
  </sheetViews>
  <sheetFormatPr defaultColWidth="9.140625" defaultRowHeight="12.75"/>
  <cols>
    <col min="1" max="1" width="2.140625" style="278" customWidth="1"/>
    <col min="2" max="2" width="21.421875" style="268" customWidth="1"/>
    <col min="3" max="3" width="16.7109375" style="266" customWidth="1"/>
    <col min="4" max="4" width="10.140625" style="266" hidden="1" customWidth="1"/>
    <col min="5" max="5" width="12.7109375" style="267" hidden="1" customWidth="1"/>
    <col min="6" max="6" width="22.421875" style="268" hidden="1" customWidth="1"/>
    <col min="7" max="7" width="9.28125" style="266" hidden="1" customWidth="1"/>
    <col min="8" max="9" width="0" style="266" hidden="1" customWidth="1"/>
    <col min="10" max="10" width="12.8515625" style="266" customWidth="1"/>
    <col min="11" max="11" width="10.7109375" style="269" customWidth="1"/>
    <col min="12" max="16384" width="9.140625" style="278" customWidth="1"/>
  </cols>
  <sheetData>
    <row r="1" spans="2:11" s="265" customFormat="1" ht="25.5">
      <c r="B1" s="68" t="s">
        <v>150</v>
      </c>
      <c r="C1" s="266"/>
      <c r="D1" s="266"/>
      <c r="E1" s="267"/>
      <c r="F1" s="268"/>
      <c r="G1" s="266"/>
      <c r="H1" s="266"/>
      <c r="I1" s="266"/>
      <c r="J1" s="266"/>
      <c r="K1" s="269"/>
    </row>
    <row r="2" spans="2:11" s="270" customFormat="1" ht="26.25" customHeight="1">
      <c r="B2" s="285" t="s">
        <v>342</v>
      </c>
      <c r="C2" s="285" t="s">
        <v>73</v>
      </c>
      <c r="D2" s="285" t="s">
        <v>74</v>
      </c>
      <c r="E2" s="285" t="s">
        <v>201</v>
      </c>
      <c r="F2" s="285" t="s">
        <v>202</v>
      </c>
      <c r="G2" s="285" t="s">
        <v>203</v>
      </c>
      <c r="H2" s="285" t="s">
        <v>204</v>
      </c>
      <c r="I2" s="285" t="s">
        <v>205</v>
      </c>
      <c r="J2" s="285" t="s">
        <v>206</v>
      </c>
      <c r="K2" s="286" t="s">
        <v>207</v>
      </c>
    </row>
    <row r="3" spans="1:11" s="273" customFormat="1" ht="13.5" customHeight="1">
      <c r="A3" s="271" t="s">
        <v>160</v>
      </c>
      <c r="B3" s="268"/>
      <c r="C3" s="266"/>
      <c r="D3" s="266"/>
      <c r="E3" s="267"/>
      <c r="F3" s="268"/>
      <c r="G3" s="266"/>
      <c r="H3" s="266"/>
      <c r="I3" s="266"/>
      <c r="J3" s="266"/>
      <c r="K3" s="272"/>
    </row>
    <row r="4" spans="1:12" s="275" customFormat="1" ht="13.5" customHeight="1">
      <c r="A4" s="274"/>
      <c r="B4" s="268" t="s">
        <v>657</v>
      </c>
      <c r="C4" s="266" t="s">
        <v>209</v>
      </c>
      <c r="D4" s="266">
        <v>193692</v>
      </c>
      <c r="E4" s="267">
        <v>43.040998079425066</v>
      </c>
      <c r="F4" s="268" t="s">
        <v>208</v>
      </c>
      <c r="G4" s="266">
        <v>5150.656954036754</v>
      </c>
      <c r="H4" s="266">
        <v>595</v>
      </c>
      <c r="I4" s="266">
        <v>5745.656954036754</v>
      </c>
      <c r="J4" s="266">
        <v>187946.34304596324</v>
      </c>
      <c r="K4" s="269">
        <v>44.3567928212427</v>
      </c>
      <c r="L4" s="273"/>
    </row>
    <row r="5" spans="1:11" s="275" customFormat="1" ht="13.5" customHeight="1">
      <c r="A5" s="274"/>
      <c r="B5" s="268" t="s">
        <v>923</v>
      </c>
      <c r="C5" s="266" t="s">
        <v>210</v>
      </c>
      <c r="D5" s="266">
        <v>29999</v>
      </c>
      <c r="E5" s="267">
        <v>27.52968432281076</v>
      </c>
      <c r="F5" s="268" t="s">
        <v>208</v>
      </c>
      <c r="G5" s="266">
        <v>0</v>
      </c>
      <c r="H5" s="266">
        <v>19</v>
      </c>
      <c r="I5" s="266">
        <v>19</v>
      </c>
      <c r="J5" s="266">
        <v>29980</v>
      </c>
      <c r="K5" s="269">
        <v>27.5471314209473</v>
      </c>
    </row>
    <row r="6" spans="1:11" s="275" customFormat="1" ht="13.5" customHeight="1">
      <c r="A6" s="274"/>
      <c r="B6" s="268" t="s">
        <v>789</v>
      </c>
      <c r="C6" s="266" t="s">
        <v>211</v>
      </c>
      <c r="D6" s="266">
        <v>9468</v>
      </c>
      <c r="E6" s="267">
        <v>26.873785382340515</v>
      </c>
      <c r="F6" s="268" t="s">
        <v>208</v>
      </c>
      <c r="G6" s="266">
        <v>0</v>
      </c>
      <c r="H6" s="266">
        <v>207</v>
      </c>
      <c r="I6" s="266">
        <v>207</v>
      </c>
      <c r="J6" s="266">
        <v>9261</v>
      </c>
      <c r="K6" s="269">
        <v>27.474462800993415</v>
      </c>
    </row>
    <row r="7" spans="1:11" s="275" customFormat="1" ht="13.5" customHeight="1">
      <c r="A7" s="274"/>
      <c r="B7" s="268" t="s">
        <v>715</v>
      </c>
      <c r="C7" s="266" t="s">
        <v>212</v>
      </c>
      <c r="D7" s="266">
        <v>30897</v>
      </c>
      <c r="E7" s="267">
        <v>20.600025892481472</v>
      </c>
      <c r="F7" s="268" t="s">
        <v>208</v>
      </c>
      <c r="G7" s="266">
        <v>1502.73694563704</v>
      </c>
      <c r="H7" s="266">
        <v>219</v>
      </c>
      <c r="I7" s="266">
        <v>1721.73694563704</v>
      </c>
      <c r="J7" s="266">
        <v>29175.26305436296</v>
      </c>
      <c r="K7" s="269">
        <v>21.815707327609474</v>
      </c>
    </row>
    <row r="8" spans="1:11" s="275" customFormat="1" ht="13.5" customHeight="1">
      <c r="A8" s="274"/>
      <c r="B8" s="268" t="s">
        <v>569</v>
      </c>
      <c r="C8" s="266" t="s">
        <v>213</v>
      </c>
      <c r="D8" s="266">
        <v>145686</v>
      </c>
      <c r="E8" s="267">
        <v>18.63498208475763</v>
      </c>
      <c r="F8" s="268" t="s">
        <v>208</v>
      </c>
      <c r="G8" s="266">
        <v>6628.00106250509</v>
      </c>
      <c r="H8" s="266">
        <v>2262</v>
      </c>
      <c r="I8" s="266">
        <v>8890.001062505089</v>
      </c>
      <c r="J8" s="266">
        <v>136795.9989374949</v>
      </c>
      <c r="K8" s="269">
        <v>19.846019043586775</v>
      </c>
    </row>
    <row r="9" spans="1:11" s="275" customFormat="1" ht="13.5" customHeight="1">
      <c r="A9" s="274"/>
      <c r="B9" s="268" t="s">
        <v>661</v>
      </c>
      <c r="C9" s="266" t="s">
        <v>214</v>
      </c>
      <c r="D9" s="266">
        <v>15480</v>
      </c>
      <c r="E9" s="267">
        <v>17.941020671834625</v>
      </c>
      <c r="F9" s="268" t="s">
        <v>208</v>
      </c>
      <c r="G9" s="266">
        <v>1118.61045202454</v>
      </c>
      <c r="H9" s="266">
        <v>307</v>
      </c>
      <c r="I9" s="266">
        <v>1425.61045202454</v>
      </c>
      <c r="J9" s="266">
        <v>14054.38954797546</v>
      </c>
      <c r="K9" s="269">
        <v>19.760872505487562</v>
      </c>
    </row>
    <row r="10" spans="1:11" s="275" customFormat="1" ht="13.5" customHeight="1">
      <c r="A10" s="274"/>
      <c r="B10" s="268" t="s">
        <v>730</v>
      </c>
      <c r="C10" s="266" t="s">
        <v>215</v>
      </c>
      <c r="D10" s="266">
        <v>17453</v>
      </c>
      <c r="E10" s="267">
        <v>18.960637139746748</v>
      </c>
      <c r="F10" s="268" t="s">
        <v>208</v>
      </c>
      <c r="G10" s="266">
        <v>0</v>
      </c>
      <c r="H10" s="266">
        <v>0</v>
      </c>
      <c r="I10" s="266">
        <v>0</v>
      </c>
      <c r="J10" s="266">
        <v>17453</v>
      </c>
      <c r="K10" s="269">
        <v>18.960637139746748</v>
      </c>
    </row>
    <row r="11" spans="1:11" s="275" customFormat="1" ht="13.5" customHeight="1">
      <c r="A11" s="274"/>
      <c r="B11" s="268" t="s">
        <v>1078</v>
      </c>
      <c r="C11" s="266" t="s">
        <v>216</v>
      </c>
      <c r="D11" s="266">
        <v>85825</v>
      </c>
      <c r="E11" s="267">
        <v>18.032123507136614</v>
      </c>
      <c r="F11" s="268" t="s">
        <v>208</v>
      </c>
      <c r="G11" s="266">
        <v>1954.828365614869</v>
      </c>
      <c r="H11" s="266">
        <v>957</v>
      </c>
      <c r="I11" s="266">
        <v>2911.8283656148687</v>
      </c>
      <c r="J11" s="266">
        <v>82913.17163438513</v>
      </c>
      <c r="K11" s="269">
        <v>18.66539380286097</v>
      </c>
    </row>
    <row r="12" spans="1:11" s="275" customFormat="1" ht="13.5" customHeight="1">
      <c r="A12" s="274"/>
      <c r="B12" s="268" t="s">
        <v>637</v>
      </c>
      <c r="C12" s="266" t="s">
        <v>217</v>
      </c>
      <c r="D12" s="266">
        <v>22957</v>
      </c>
      <c r="E12" s="267">
        <v>18.029010759245548</v>
      </c>
      <c r="F12" s="268" t="s">
        <v>208</v>
      </c>
      <c r="G12" s="266">
        <v>0</v>
      </c>
      <c r="H12" s="266">
        <v>8</v>
      </c>
      <c r="I12" s="266">
        <v>8</v>
      </c>
      <c r="J12" s="266">
        <v>22949</v>
      </c>
      <c r="K12" s="269">
        <v>18.03529565558412</v>
      </c>
    </row>
    <row r="13" spans="1:11" s="275" customFormat="1" ht="13.5" customHeight="1">
      <c r="A13" s="274"/>
      <c r="B13" s="268" t="s">
        <v>993</v>
      </c>
      <c r="C13" s="266" t="s">
        <v>218</v>
      </c>
      <c r="D13" s="266">
        <v>13728</v>
      </c>
      <c r="E13" s="267">
        <v>16.895469114219114</v>
      </c>
      <c r="F13" s="268" t="s">
        <v>208</v>
      </c>
      <c r="G13" s="266">
        <v>0</v>
      </c>
      <c r="H13" s="266">
        <v>62</v>
      </c>
      <c r="I13" s="266">
        <v>62</v>
      </c>
      <c r="J13" s="266">
        <v>13666</v>
      </c>
      <c r="K13" s="269">
        <v>16.972120591248352</v>
      </c>
    </row>
    <row r="14" spans="1:11" s="275" customFormat="1" ht="13.5" customHeight="1">
      <c r="A14" s="274"/>
      <c r="B14" s="268" t="s">
        <v>520</v>
      </c>
      <c r="C14" s="266" t="s">
        <v>219</v>
      </c>
      <c r="D14" s="266">
        <v>39071</v>
      </c>
      <c r="E14" s="267">
        <v>16.183947173095135</v>
      </c>
      <c r="F14" s="268" t="s">
        <v>208</v>
      </c>
      <c r="G14" s="266">
        <v>0</v>
      </c>
      <c r="H14" s="266">
        <v>116</v>
      </c>
      <c r="I14" s="266">
        <v>116</v>
      </c>
      <c r="J14" s="266">
        <v>38955</v>
      </c>
      <c r="K14" s="269">
        <v>16.232139648312156</v>
      </c>
    </row>
    <row r="15" spans="1:11" s="275" customFormat="1" ht="13.5" customHeight="1">
      <c r="A15" s="274"/>
      <c r="B15" s="268" t="s">
        <v>812</v>
      </c>
      <c r="C15" s="266" t="s">
        <v>220</v>
      </c>
      <c r="D15" s="266">
        <v>32188</v>
      </c>
      <c r="E15" s="267">
        <v>14.53622468000497</v>
      </c>
      <c r="F15" s="268" t="s">
        <v>208</v>
      </c>
      <c r="G15" s="266">
        <v>1067</v>
      </c>
      <c r="H15" s="266">
        <v>55</v>
      </c>
      <c r="I15" s="266">
        <v>1122</v>
      </c>
      <c r="J15" s="266">
        <v>31066</v>
      </c>
      <c r="K15" s="269">
        <v>15.061224489795919</v>
      </c>
    </row>
    <row r="16" spans="1:11" s="275" customFormat="1" ht="13.5" customHeight="1">
      <c r="A16" s="274"/>
      <c r="B16" s="268" t="s">
        <v>283</v>
      </c>
      <c r="C16" s="266">
        <v>221045</v>
      </c>
      <c r="D16" s="266">
        <v>16623</v>
      </c>
      <c r="E16" s="267">
        <v>13.297539553630513</v>
      </c>
      <c r="F16" s="268" t="s">
        <v>208</v>
      </c>
      <c r="G16" s="266">
        <v>745.363511760582</v>
      </c>
      <c r="H16" s="266">
        <v>0</v>
      </c>
      <c r="I16" s="266">
        <v>745.363511760582</v>
      </c>
      <c r="J16" s="266">
        <v>15877.636488239417</v>
      </c>
      <c r="K16" s="269">
        <v>13.921782386423084</v>
      </c>
    </row>
    <row r="17" spans="1:11" s="275" customFormat="1" ht="13.5" customHeight="1">
      <c r="A17" s="274"/>
      <c r="B17" s="268" t="s">
        <v>816</v>
      </c>
      <c r="C17" s="266" t="s">
        <v>221</v>
      </c>
      <c r="D17" s="266">
        <v>299949</v>
      </c>
      <c r="E17" s="267">
        <v>12.861516457797826</v>
      </c>
      <c r="F17" s="268" t="s">
        <v>208</v>
      </c>
      <c r="G17" s="266">
        <v>4485</v>
      </c>
      <c r="H17" s="266">
        <v>434</v>
      </c>
      <c r="I17" s="266">
        <v>4919</v>
      </c>
      <c r="J17" s="266">
        <v>295030</v>
      </c>
      <c r="K17" s="269">
        <v>13.075954987628377</v>
      </c>
    </row>
    <row r="18" spans="1:11" s="275" customFormat="1" ht="13.5" customHeight="1">
      <c r="A18" s="274"/>
      <c r="B18" s="268" t="s">
        <v>703</v>
      </c>
      <c r="C18" s="266" t="s">
        <v>222</v>
      </c>
      <c r="D18" s="266">
        <v>51804</v>
      </c>
      <c r="E18" s="267">
        <v>11.994093120222377</v>
      </c>
      <c r="F18" s="268" t="s">
        <v>208</v>
      </c>
      <c r="G18" s="266">
        <v>0</v>
      </c>
      <c r="H18" s="266">
        <v>486</v>
      </c>
      <c r="I18" s="266">
        <v>486</v>
      </c>
      <c r="J18" s="266">
        <v>51318</v>
      </c>
      <c r="K18" s="269">
        <v>12.107681515257804</v>
      </c>
    </row>
    <row r="19" spans="1:11" s="275" customFormat="1" ht="13.5" customHeight="1">
      <c r="A19" s="274"/>
      <c r="B19" s="268" t="s">
        <v>1062</v>
      </c>
      <c r="C19" s="266" t="s">
        <v>223</v>
      </c>
      <c r="D19" s="266">
        <v>35703</v>
      </c>
      <c r="E19" s="267">
        <v>11.224266868330393</v>
      </c>
      <c r="F19" s="268" t="s">
        <v>208</v>
      </c>
      <c r="G19" s="266">
        <v>2307.08487313156</v>
      </c>
      <c r="H19" s="266">
        <v>215</v>
      </c>
      <c r="I19" s="266">
        <v>2522.08487313156</v>
      </c>
      <c r="J19" s="266">
        <v>33180.915126868436</v>
      </c>
      <c r="K19" s="269">
        <v>12.077424581804209</v>
      </c>
    </row>
    <row r="20" spans="1:11" s="275" customFormat="1" ht="13.5" customHeight="1">
      <c r="A20" s="274"/>
      <c r="B20" s="268" t="s">
        <v>738</v>
      </c>
      <c r="C20" s="266" t="s">
        <v>224</v>
      </c>
      <c r="D20" s="266">
        <v>53723</v>
      </c>
      <c r="E20" s="267">
        <v>11.811235411276362</v>
      </c>
      <c r="F20" s="268" t="s">
        <v>208</v>
      </c>
      <c r="G20" s="266">
        <v>471.399826985235</v>
      </c>
      <c r="H20" s="266">
        <v>487</v>
      </c>
      <c r="I20" s="266">
        <v>958.399826985235</v>
      </c>
      <c r="J20" s="266">
        <v>52764.60017301476</v>
      </c>
      <c r="K20" s="269">
        <v>12.025771026774846</v>
      </c>
    </row>
    <row r="21" spans="1:11" s="275" customFormat="1" ht="13.5" customHeight="1">
      <c r="A21" s="274"/>
      <c r="B21" s="268" t="s">
        <v>645</v>
      </c>
      <c r="C21" s="266" t="s">
        <v>225</v>
      </c>
      <c r="D21" s="266">
        <v>34543</v>
      </c>
      <c r="E21" s="267">
        <v>11.373650233042873</v>
      </c>
      <c r="F21" s="268" t="s">
        <v>208</v>
      </c>
      <c r="G21" s="266">
        <v>0</v>
      </c>
      <c r="H21" s="266">
        <v>585</v>
      </c>
      <c r="I21" s="266">
        <v>585</v>
      </c>
      <c r="J21" s="266">
        <v>33958</v>
      </c>
      <c r="K21" s="269">
        <v>11.569585959125979</v>
      </c>
    </row>
    <row r="22" spans="1:11" s="284" customFormat="1" ht="13.5" customHeight="1">
      <c r="A22" s="279"/>
      <c r="B22" s="280"/>
      <c r="C22" s="281"/>
      <c r="D22" s="281"/>
      <c r="E22" s="282"/>
      <c r="F22" s="280"/>
      <c r="G22" s="281"/>
      <c r="H22" s="281"/>
      <c r="I22" s="281"/>
      <c r="J22" s="281" t="s">
        <v>151</v>
      </c>
      <c r="K22" s="283">
        <f>MEDIAN(K3:K21)</f>
        <v>17.50370812341624</v>
      </c>
    </row>
    <row r="23" spans="1:11" s="275" customFormat="1" ht="13.5" customHeight="1">
      <c r="A23" s="276" t="s">
        <v>159</v>
      </c>
      <c r="B23" s="268"/>
      <c r="C23" s="266"/>
      <c r="D23" s="266"/>
      <c r="E23" s="267"/>
      <c r="F23" s="268"/>
      <c r="G23" s="266"/>
      <c r="H23" s="266"/>
      <c r="I23" s="266"/>
      <c r="J23" s="266"/>
      <c r="K23" s="269"/>
    </row>
    <row r="24" spans="1:11" s="275" customFormat="1" ht="13.5" customHeight="1">
      <c r="A24" s="274"/>
      <c r="B24" s="268" t="s">
        <v>876</v>
      </c>
      <c r="C24" s="266" t="s">
        <v>227</v>
      </c>
      <c r="D24" s="266">
        <v>31895</v>
      </c>
      <c r="E24" s="267">
        <v>10.761812196269007</v>
      </c>
      <c r="F24" s="268" t="s">
        <v>208</v>
      </c>
      <c r="G24" s="266">
        <v>0</v>
      </c>
      <c r="H24" s="266">
        <v>5</v>
      </c>
      <c r="I24" s="266">
        <v>5</v>
      </c>
      <c r="J24" s="266">
        <v>31890</v>
      </c>
      <c r="K24" s="269">
        <v>10.763499529633114</v>
      </c>
    </row>
    <row r="25" spans="1:11" s="275" customFormat="1" ht="13.5" customHeight="1">
      <c r="A25" s="274"/>
      <c r="B25" s="268" t="s">
        <v>719</v>
      </c>
      <c r="C25" s="266" t="s">
        <v>228</v>
      </c>
      <c r="D25" s="266">
        <v>25846</v>
      </c>
      <c r="E25" s="267">
        <v>10.035750212798886</v>
      </c>
      <c r="F25" s="268" t="s">
        <v>226</v>
      </c>
      <c r="G25" s="266">
        <v>0</v>
      </c>
      <c r="H25" s="266">
        <v>538</v>
      </c>
      <c r="I25" s="266">
        <v>538</v>
      </c>
      <c r="J25" s="266">
        <v>25308</v>
      </c>
      <c r="K25" s="269">
        <v>10.249091196459618</v>
      </c>
    </row>
    <row r="26" spans="1:11" s="275" customFormat="1" ht="13.5" customHeight="1">
      <c r="A26" s="274"/>
      <c r="B26" s="268" t="s">
        <v>229</v>
      </c>
      <c r="C26" s="266">
        <v>598916</v>
      </c>
      <c r="D26" s="266">
        <v>61518</v>
      </c>
      <c r="E26" s="267">
        <v>9.73562209434637</v>
      </c>
      <c r="F26" s="268" t="s">
        <v>226</v>
      </c>
      <c r="G26" s="266">
        <v>2176</v>
      </c>
      <c r="H26" s="266">
        <v>216</v>
      </c>
      <c r="I26" s="266">
        <v>2392</v>
      </c>
      <c r="J26" s="266">
        <v>59126</v>
      </c>
      <c r="K26" s="269">
        <v>10.12948618205189</v>
      </c>
    </row>
    <row r="27" spans="1:11" s="275" customFormat="1" ht="13.5" customHeight="1">
      <c r="A27" s="274"/>
      <c r="B27" s="268" t="s">
        <v>230</v>
      </c>
      <c r="C27" s="266">
        <v>345610</v>
      </c>
      <c r="D27" s="266">
        <v>38720</v>
      </c>
      <c r="E27" s="267">
        <v>8.925878099173554</v>
      </c>
      <c r="F27" s="268" t="s">
        <v>226</v>
      </c>
      <c r="G27" s="266">
        <v>2391</v>
      </c>
      <c r="H27" s="266">
        <v>0</v>
      </c>
      <c r="I27" s="266">
        <v>2391</v>
      </c>
      <c r="J27" s="266">
        <v>36329</v>
      </c>
      <c r="K27" s="269">
        <v>9.513336452971455</v>
      </c>
    </row>
    <row r="28" spans="1:11" s="275" customFormat="1" ht="13.5" customHeight="1">
      <c r="A28" s="274"/>
      <c r="B28" s="268" t="s">
        <v>746</v>
      </c>
      <c r="C28" s="266" t="s">
        <v>231</v>
      </c>
      <c r="D28" s="266">
        <v>33266</v>
      </c>
      <c r="E28" s="267">
        <v>8.74075632778212</v>
      </c>
      <c r="F28" s="268" t="s">
        <v>226</v>
      </c>
      <c r="G28" s="266">
        <v>578</v>
      </c>
      <c r="H28" s="266">
        <v>325</v>
      </c>
      <c r="I28" s="266">
        <v>903</v>
      </c>
      <c r="J28" s="266">
        <v>32363</v>
      </c>
      <c r="K28" s="269">
        <v>8.984642956462627</v>
      </c>
    </row>
    <row r="29" spans="1:11" s="275" customFormat="1" ht="13.5" customHeight="1">
      <c r="A29" s="274"/>
      <c r="B29" s="268" t="s">
        <v>726</v>
      </c>
      <c r="C29" s="266" t="s">
        <v>232</v>
      </c>
      <c r="D29" s="266">
        <v>112977</v>
      </c>
      <c r="E29" s="267">
        <v>8.698805951653876</v>
      </c>
      <c r="F29" s="268" t="s">
        <v>226</v>
      </c>
      <c r="G29" s="266">
        <v>944.857813060464</v>
      </c>
      <c r="H29" s="266">
        <v>79</v>
      </c>
      <c r="I29" s="266">
        <v>1023.857813060464</v>
      </c>
      <c r="J29" s="266">
        <v>111953.14218693954</v>
      </c>
      <c r="K29" s="269">
        <v>8.77836013176814</v>
      </c>
    </row>
    <row r="30" spans="1:11" s="275" customFormat="1" ht="13.5" customHeight="1">
      <c r="A30" s="274"/>
      <c r="B30" s="268" t="s">
        <v>1101</v>
      </c>
      <c r="C30" s="266" t="s">
        <v>233</v>
      </c>
      <c r="D30" s="266">
        <v>35435</v>
      </c>
      <c r="E30" s="267">
        <v>8.641484408071117</v>
      </c>
      <c r="F30" s="268" t="s">
        <v>226</v>
      </c>
      <c r="G30" s="266">
        <v>0</v>
      </c>
      <c r="H30" s="266">
        <v>86</v>
      </c>
      <c r="I30" s="266">
        <v>86</v>
      </c>
      <c r="J30" s="266">
        <v>35349</v>
      </c>
      <c r="K30" s="269">
        <v>8.662508133186229</v>
      </c>
    </row>
    <row r="31" spans="1:11" s="275" customFormat="1" ht="13.5" customHeight="1">
      <c r="A31" s="274"/>
      <c r="B31" s="268" t="s">
        <v>948</v>
      </c>
      <c r="C31" s="266" t="s">
        <v>234</v>
      </c>
      <c r="D31" s="266">
        <v>97920</v>
      </c>
      <c r="E31" s="267">
        <v>6.477379493464053</v>
      </c>
      <c r="F31" s="268" t="s">
        <v>235</v>
      </c>
      <c r="G31" s="266">
        <v>22721</v>
      </c>
      <c r="H31" s="266">
        <v>402</v>
      </c>
      <c r="I31" s="266">
        <v>23123</v>
      </c>
      <c r="J31" s="266">
        <v>74797</v>
      </c>
      <c r="K31" s="269">
        <v>8.479818709306523</v>
      </c>
    </row>
    <row r="32" spans="2:11" s="275" customFormat="1" ht="13.5" customHeight="1">
      <c r="B32" s="268" t="s">
        <v>581</v>
      </c>
      <c r="C32" s="266" t="s">
        <v>236</v>
      </c>
      <c r="D32" s="266">
        <v>49726</v>
      </c>
      <c r="E32" s="267">
        <v>7.861641797047822</v>
      </c>
      <c r="F32" s="268" t="s">
        <v>226</v>
      </c>
      <c r="G32" s="266">
        <v>2173</v>
      </c>
      <c r="H32" s="266">
        <v>673</v>
      </c>
      <c r="I32" s="266">
        <v>2846</v>
      </c>
      <c r="J32" s="266">
        <v>46880</v>
      </c>
      <c r="K32" s="269">
        <v>8.33890784982935</v>
      </c>
    </row>
    <row r="33" spans="1:11" s="275" customFormat="1" ht="13.5" customHeight="1">
      <c r="A33" s="274"/>
      <c r="B33" s="268" t="s">
        <v>742</v>
      </c>
      <c r="C33" s="266" t="s">
        <v>237</v>
      </c>
      <c r="D33" s="266">
        <v>39622</v>
      </c>
      <c r="E33" s="267">
        <v>8.030185250618343</v>
      </c>
      <c r="F33" s="268" t="s">
        <v>226</v>
      </c>
      <c r="G33" s="266">
        <v>0</v>
      </c>
      <c r="H33" s="266">
        <v>532</v>
      </c>
      <c r="I33" s="266">
        <v>532</v>
      </c>
      <c r="J33" s="266">
        <v>39090</v>
      </c>
      <c r="K33" s="269">
        <v>8.139473011000256</v>
      </c>
    </row>
    <row r="34" spans="1:11" s="275" customFormat="1" ht="13.5" customHeight="1">
      <c r="A34" s="274"/>
      <c r="B34" s="268" t="s">
        <v>952</v>
      </c>
      <c r="C34" s="266" t="s">
        <v>238</v>
      </c>
      <c r="D34" s="266">
        <v>88800</v>
      </c>
      <c r="E34" s="267">
        <v>7.899493243243243</v>
      </c>
      <c r="F34" s="268" t="s">
        <v>226</v>
      </c>
      <c r="G34" s="266">
        <v>311</v>
      </c>
      <c r="H34" s="266">
        <v>645</v>
      </c>
      <c r="I34" s="266">
        <v>956</v>
      </c>
      <c r="J34" s="266">
        <v>87844</v>
      </c>
      <c r="K34" s="269">
        <v>7.985462865989709</v>
      </c>
    </row>
    <row r="35" spans="1:11" s="275" customFormat="1" ht="13.5" customHeight="1">
      <c r="A35" s="274"/>
      <c r="B35" s="268" t="s">
        <v>573</v>
      </c>
      <c r="C35" s="266" t="s">
        <v>239</v>
      </c>
      <c r="D35" s="266">
        <v>31764</v>
      </c>
      <c r="E35" s="267">
        <v>7.9467951139654955</v>
      </c>
      <c r="F35" s="268" t="s">
        <v>226</v>
      </c>
      <c r="G35" s="266">
        <v>0</v>
      </c>
      <c r="H35" s="266">
        <v>0</v>
      </c>
      <c r="I35" s="266">
        <v>0</v>
      </c>
      <c r="J35" s="266">
        <v>31764</v>
      </c>
      <c r="K35" s="269">
        <v>7.9467951139654955</v>
      </c>
    </row>
    <row r="36" spans="1:11" s="275" customFormat="1" ht="13.5" customHeight="1">
      <c r="A36" s="274"/>
      <c r="B36" s="268" t="s">
        <v>907</v>
      </c>
      <c r="C36" s="266" t="s">
        <v>240</v>
      </c>
      <c r="D36" s="266">
        <v>62666</v>
      </c>
      <c r="E36" s="267">
        <v>7.588102001085118</v>
      </c>
      <c r="F36" s="268" t="s">
        <v>226</v>
      </c>
      <c r="G36" s="266">
        <v>517.520532429051</v>
      </c>
      <c r="H36" s="266">
        <v>176</v>
      </c>
      <c r="I36" s="266">
        <v>693.520532429051</v>
      </c>
      <c r="J36" s="266">
        <v>61972.47946757095</v>
      </c>
      <c r="K36" s="269">
        <v>7.673018799398347</v>
      </c>
    </row>
    <row r="37" spans="1:11" s="275" customFormat="1" ht="13.5" customHeight="1">
      <c r="A37" s="274"/>
      <c r="B37" s="268" t="s">
        <v>754</v>
      </c>
      <c r="C37" s="266" t="s">
        <v>241</v>
      </c>
      <c r="D37" s="266">
        <v>39469</v>
      </c>
      <c r="E37" s="267">
        <v>7.549823912437609</v>
      </c>
      <c r="F37" s="268" t="s">
        <v>226</v>
      </c>
      <c r="G37" s="266">
        <v>0</v>
      </c>
      <c r="H37" s="266">
        <v>551</v>
      </c>
      <c r="I37" s="266">
        <v>551</v>
      </c>
      <c r="J37" s="266">
        <v>38918</v>
      </c>
      <c r="K37" s="269">
        <v>7.656714116861092</v>
      </c>
    </row>
    <row r="38" spans="1:11" s="275" customFormat="1" ht="13.5" customHeight="1">
      <c r="A38" s="274"/>
      <c r="B38" s="268" t="s">
        <v>851</v>
      </c>
      <c r="C38" s="266" t="s">
        <v>242</v>
      </c>
      <c r="D38" s="266">
        <v>34637</v>
      </c>
      <c r="E38" s="267">
        <v>7.095937869907902</v>
      </c>
      <c r="F38" s="268" t="s">
        <v>235</v>
      </c>
      <c r="G38" s="266">
        <v>948.090355118266</v>
      </c>
      <c r="H38" s="266">
        <v>503</v>
      </c>
      <c r="I38" s="266">
        <v>1451.090355118266</v>
      </c>
      <c r="J38" s="266">
        <v>33185.909644881736</v>
      </c>
      <c r="K38" s="269">
        <v>7.406215548408418</v>
      </c>
    </row>
    <row r="39" spans="1:11" s="275" customFormat="1" ht="13.5" customHeight="1">
      <c r="A39" s="274"/>
      <c r="B39" s="268" t="s">
        <v>875</v>
      </c>
      <c r="C39" s="266" t="s">
        <v>243</v>
      </c>
      <c r="D39" s="266">
        <v>85393</v>
      </c>
      <c r="E39" s="267">
        <v>7.062710058201492</v>
      </c>
      <c r="F39" s="268" t="s">
        <v>235</v>
      </c>
      <c r="G39" s="266">
        <v>3051.59646213714</v>
      </c>
      <c r="H39" s="266">
        <v>716</v>
      </c>
      <c r="I39" s="266">
        <v>3767.59646213714</v>
      </c>
      <c r="J39" s="266">
        <v>81625.40353786286</v>
      </c>
      <c r="K39" s="269">
        <v>7.388704666191849</v>
      </c>
    </row>
    <row r="40" spans="1:11" s="275" customFormat="1" ht="13.5" customHeight="1">
      <c r="A40" s="274"/>
      <c r="B40" s="268" t="s">
        <v>970</v>
      </c>
      <c r="C40" s="266" t="s">
        <v>244</v>
      </c>
      <c r="D40" s="266">
        <v>71652</v>
      </c>
      <c r="E40" s="267">
        <v>7.0602634957851835</v>
      </c>
      <c r="F40" s="268" t="s">
        <v>235</v>
      </c>
      <c r="G40" s="266">
        <v>1224.55827130323</v>
      </c>
      <c r="H40" s="266">
        <v>293</v>
      </c>
      <c r="I40" s="266">
        <v>1517.55827130323</v>
      </c>
      <c r="J40" s="266">
        <v>70134.44172869677</v>
      </c>
      <c r="K40" s="269">
        <v>7.213032392229185</v>
      </c>
    </row>
    <row r="41" spans="1:11" s="275" customFormat="1" ht="13.5" customHeight="1">
      <c r="A41" s="274"/>
      <c r="B41" s="268" t="s">
        <v>800</v>
      </c>
      <c r="C41" s="266" t="s">
        <v>245</v>
      </c>
      <c r="D41" s="266">
        <v>86921</v>
      </c>
      <c r="E41" s="267">
        <v>6.861678995869813</v>
      </c>
      <c r="F41" s="268" t="s">
        <v>235</v>
      </c>
      <c r="G41" s="266">
        <v>0</v>
      </c>
      <c r="H41" s="266">
        <v>0</v>
      </c>
      <c r="I41" s="266">
        <v>0</v>
      </c>
      <c r="J41" s="266">
        <v>86921</v>
      </c>
      <c r="K41" s="269">
        <v>6.861678995869813</v>
      </c>
    </row>
    <row r="42" spans="1:11" s="275" customFormat="1" ht="13.5" customHeight="1">
      <c r="A42" s="274"/>
      <c r="B42" s="268"/>
      <c r="C42" s="266"/>
      <c r="D42" s="266"/>
      <c r="E42" s="267"/>
      <c r="F42" s="268"/>
      <c r="G42" s="266"/>
      <c r="H42" s="266"/>
      <c r="I42" s="266"/>
      <c r="J42" s="281" t="s">
        <v>158</v>
      </c>
      <c r="K42" s="283">
        <f>MEDIAN(K24:K41)</f>
        <v>8.239190430414803</v>
      </c>
    </row>
    <row r="43" spans="1:11" s="275" customFormat="1" ht="13.5" customHeight="1">
      <c r="A43" s="276" t="s">
        <v>157</v>
      </c>
      <c r="B43" s="268"/>
      <c r="C43" s="266"/>
      <c r="D43" s="266"/>
      <c r="E43" s="267"/>
      <c r="F43" s="268"/>
      <c r="G43" s="266"/>
      <c r="H43" s="266"/>
      <c r="I43" s="266"/>
      <c r="J43" s="266"/>
      <c r="K43" s="269"/>
    </row>
    <row r="44" spans="1:11" s="275" customFormat="1" ht="13.5" customHeight="1">
      <c r="A44" s="274"/>
      <c r="B44" s="268" t="s">
        <v>919</v>
      </c>
      <c r="C44" s="266" t="s">
        <v>246</v>
      </c>
      <c r="D44" s="266">
        <v>208120</v>
      </c>
      <c r="E44" s="267">
        <v>6.430655391120507</v>
      </c>
      <c r="F44" s="268" t="s">
        <v>235</v>
      </c>
      <c r="G44" s="266">
        <v>2130.910708933688</v>
      </c>
      <c r="H44" s="266">
        <v>71</v>
      </c>
      <c r="I44" s="266">
        <v>2201.910708933688</v>
      </c>
      <c r="J44" s="266">
        <v>205918.0892910663</v>
      </c>
      <c r="K44" s="269">
        <v>6.499419281752552</v>
      </c>
    </row>
    <row r="45" spans="1:11" s="275" customFormat="1" ht="13.5" customHeight="1">
      <c r="A45" s="274"/>
      <c r="B45" s="268" t="s">
        <v>974</v>
      </c>
      <c r="C45" s="266" t="s">
        <v>247</v>
      </c>
      <c r="D45" s="266">
        <v>36534</v>
      </c>
      <c r="E45" s="267">
        <v>6.3930585208299116</v>
      </c>
      <c r="F45" s="268" t="s">
        <v>235</v>
      </c>
      <c r="G45" s="266">
        <v>0</v>
      </c>
      <c r="H45" s="266">
        <v>14</v>
      </c>
      <c r="I45" s="266">
        <v>14</v>
      </c>
      <c r="J45" s="266">
        <v>36520</v>
      </c>
      <c r="K45" s="269">
        <v>6.395509309967141</v>
      </c>
    </row>
    <row r="46" spans="1:11" s="275" customFormat="1" ht="13.5" customHeight="1">
      <c r="A46" s="274"/>
      <c r="B46" s="268" t="s">
        <v>750</v>
      </c>
      <c r="C46" s="266" t="s">
        <v>248</v>
      </c>
      <c r="D46" s="266">
        <v>39515</v>
      </c>
      <c r="E46" s="267">
        <v>6.239174996836645</v>
      </c>
      <c r="F46" s="268" t="s">
        <v>235</v>
      </c>
      <c r="G46" s="266">
        <v>139.680355196948</v>
      </c>
      <c r="H46" s="266">
        <v>0</v>
      </c>
      <c r="I46" s="266">
        <v>139.680355196948</v>
      </c>
      <c r="J46" s="266">
        <v>39375.31964480305</v>
      </c>
      <c r="K46" s="269">
        <v>6.261307901091279</v>
      </c>
    </row>
    <row r="47" spans="1:11" s="275" customFormat="1" ht="13.5" customHeight="1">
      <c r="A47" s="274"/>
      <c r="B47" s="268" t="s">
        <v>281</v>
      </c>
      <c r="C47" s="266" t="s">
        <v>249</v>
      </c>
      <c r="D47" s="266">
        <v>61364</v>
      </c>
      <c r="E47" s="267">
        <v>6.120852617169676</v>
      </c>
      <c r="F47" s="268" t="s">
        <v>235</v>
      </c>
      <c r="G47" s="266">
        <v>423.636953864609</v>
      </c>
      <c r="H47" s="266">
        <v>64</v>
      </c>
      <c r="I47" s="266">
        <v>487.636953864609</v>
      </c>
      <c r="J47" s="266">
        <v>60876.36304613539</v>
      </c>
      <c r="K47" s="269">
        <v>6.169882384651496</v>
      </c>
    </row>
    <row r="48" spans="1:11" s="275" customFormat="1" ht="13.5" customHeight="1">
      <c r="A48" s="274"/>
      <c r="B48" s="268" t="s">
        <v>577</v>
      </c>
      <c r="C48" s="266" t="s">
        <v>250</v>
      </c>
      <c r="D48" s="266">
        <v>49883</v>
      </c>
      <c r="E48" s="267">
        <v>5.944911091955175</v>
      </c>
      <c r="F48" s="268" t="s">
        <v>235</v>
      </c>
      <c r="G48" s="266">
        <v>645</v>
      </c>
      <c r="H48" s="266">
        <v>514</v>
      </c>
      <c r="I48" s="266">
        <v>1159</v>
      </c>
      <c r="J48" s="266">
        <v>48724</v>
      </c>
      <c r="K48" s="269">
        <v>6.086322961989985</v>
      </c>
    </row>
    <row r="49" spans="1:11" s="275" customFormat="1" ht="13.5" customHeight="1">
      <c r="A49" s="274"/>
      <c r="B49" s="268" t="s">
        <v>490</v>
      </c>
      <c r="C49" s="266" t="s">
        <v>251</v>
      </c>
      <c r="D49" s="266">
        <v>42891</v>
      </c>
      <c r="E49" s="267">
        <v>5.255811242451796</v>
      </c>
      <c r="F49" s="268" t="s">
        <v>235</v>
      </c>
      <c r="G49" s="266">
        <v>5800.84175596904</v>
      </c>
      <c r="H49" s="266">
        <v>30</v>
      </c>
      <c r="I49" s="266">
        <v>5830.84175596904</v>
      </c>
      <c r="J49" s="266">
        <v>37060.15824403096</v>
      </c>
      <c r="K49" s="269">
        <v>6.082731717323632</v>
      </c>
    </row>
    <row r="50" spans="1:11" s="275" customFormat="1" ht="13.5" customHeight="1">
      <c r="A50" s="274"/>
      <c r="B50" s="268" t="s">
        <v>903</v>
      </c>
      <c r="C50" s="266" t="s">
        <v>252</v>
      </c>
      <c r="D50" s="266">
        <v>51930</v>
      </c>
      <c r="E50" s="267">
        <v>6.0403042557288655</v>
      </c>
      <c r="F50" s="268" t="s">
        <v>235</v>
      </c>
      <c r="G50" s="266">
        <v>353</v>
      </c>
      <c r="H50" s="266">
        <v>9</v>
      </c>
      <c r="I50" s="266">
        <v>362</v>
      </c>
      <c r="J50" s="266">
        <v>51568</v>
      </c>
      <c r="K50" s="269">
        <v>6.082706329506671</v>
      </c>
    </row>
    <row r="51" spans="1:11" s="275" customFormat="1" ht="13.5" customHeight="1">
      <c r="A51" s="274"/>
      <c r="B51" s="268" t="s">
        <v>982</v>
      </c>
      <c r="C51" s="266" t="s">
        <v>253</v>
      </c>
      <c r="D51" s="266">
        <v>38385</v>
      </c>
      <c r="E51" s="267">
        <v>6.047753028526769</v>
      </c>
      <c r="F51" s="268" t="s">
        <v>235</v>
      </c>
      <c r="G51" s="266">
        <v>163</v>
      </c>
      <c r="H51" s="266">
        <v>26</v>
      </c>
      <c r="I51" s="266">
        <v>189</v>
      </c>
      <c r="J51" s="266">
        <v>38196</v>
      </c>
      <c r="K51" s="269">
        <v>6.077678290920515</v>
      </c>
    </row>
    <row r="52" spans="1:11" s="275" customFormat="1" ht="13.5" customHeight="1">
      <c r="A52" s="274"/>
      <c r="B52" s="268" t="s">
        <v>589</v>
      </c>
      <c r="C52" s="266" t="s">
        <v>254</v>
      </c>
      <c r="D52" s="266">
        <v>138988</v>
      </c>
      <c r="E52" s="267">
        <v>5.82638788960198</v>
      </c>
      <c r="F52" s="268" t="s">
        <v>235</v>
      </c>
      <c r="G52" s="266">
        <v>4867.82446104548</v>
      </c>
      <c r="H52" s="266">
        <v>811</v>
      </c>
      <c r="I52" s="266">
        <v>5678.82446104548</v>
      </c>
      <c r="J52" s="266">
        <v>133309.17553895453</v>
      </c>
      <c r="K52" s="269">
        <v>6.0745856144265735</v>
      </c>
    </row>
    <row r="53" spans="1:11" s="275" customFormat="1" ht="13.5" customHeight="1">
      <c r="A53" s="274"/>
      <c r="B53" s="268" t="s">
        <v>723</v>
      </c>
      <c r="C53" s="266" t="s">
        <v>255</v>
      </c>
      <c r="D53" s="266">
        <v>41224</v>
      </c>
      <c r="E53" s="267">
        <v>5.9583737628565885</v>
      </c>
      <c r="F53" s="268" t="s">
        <v>235</v>
      </c>
      <c r="G53" s="266">
        <v>644</v>
      </c>
      <c r="H53" s="266">
        <v>0</v>
      </c>
      <c r="I53" s="266">
        <v>644</v>
      </c>
      <c r="J53" s="266">
        <v>40580</v>
      </c>
      <c r="K53" s="269">
        <v>6.052932479053721</v>
      </c>
    </row>
    <row r="54" spans="1:11" s="275" customFormat="1" ht="13.5" customHeight="1">
      <c r="A54" s="274"/>
      <c r="B54" s="268" t="s">
        <v>1086</v>
      </c>
      <c r="C54" s="266" t="s">
        <v>256</v>
      </c>
      <c r="D54" s="266">
        <v>45812</v>
      </c>
      <c r="E54" s="267">
        <v>5.93879332925871</v>
      </c>
      <c r="F54" s="268" t="s">
        <v>235</v>
      </c>
      <c r="G54" s="266">
        <v>0</v>
      </c>
      <c r="H54" s="266">
        <v>0</v>
      </c>
      <c r="I54" s="266">
        <v>0</v>
      </c>
      <c r="J54" s="266">
        <v>45812</v>
      </c>
      <c r="K54" s="269">
        <v>5.93879332925871</v>
      </c>
    </row>
    <row r="55" spans="1:11" s="275" customFormat="1" ht="13.5" customHeight="1">
      <c r="A55" s="274"/>
      <c r="B55" s="268" t="s">
        <v>1001</v>
      </c>
      <c r="C55" s="266" t="s">
        <v>257</v>
      </c>
      <c r="D55" s="266">
        <v>383737</v>
      </c>
      <c r="E55" s="267">
        <v>5.630994665617337</v>
      </c>
      <c r="F55" s="268" t="s">
        <v>235</v>
      </c>
      <c r="G55" s="266">
        <v>12200.121590435061</v>
      </c>
      <c r="H55" s="266">
        <v>1266</v>
      </c>
      <c r="I55" s="266">
        <v>13466.121590435061</v>
      </c>
      <c r="J55" s="266">
        <v>370270.87840956496</v>
      </c>
      <c r="K55" s="269">
        <v>5.835784356796937</v>
      </c>
    </row>
    <row r="56" spans="1:11" s="275" customFormat="1" ht="13.5" customHeight="1">
      <c r="A56" s="274"/>
      <c r="B56" s="268" t="s">
        <v>915</v>
      </c>
      <c r="C56" s="266" t="s">
        <v>258</v>
      </c>
      <c r="D56" s="266">
        <v>37889</v>
      </c>
      <c r="E56" s="267">
        <v>5.629470294808519</v>
      </c>
      <c r="F56" s="268" t="s">
        <v>235</v>
      </c>
      <c r="G56" s="266">
        <v>1205</v>
      </c>
      <c r="H56" s="266">
        <v>105</v>
      </c>
      <c r="I56" s="266">
        <v>1310</v>
      </c>
      <c r="J56" s="266">
        <v>36579</v>
      </c>
      <c r="K56" s="269">
        <v>5.8310779408950495</v>
      </c>
    </row>
    <row r="57" spans="1:11" s="275" customFormat="1" ht="13.5" customHeight="1">
      <c r="A57" s="274"/>
      <c r="B57" s="268" t="s">
        <v>944</v>
      </c>
      <c r="C57" s="266" t="s">
        <v>259</v>
      </c>
      <c r="D57" s="266">
        <v>217932</v>
      </c>
      <c r="E57" s="267">
        <v>5.695180147936053</v>
      </c>
      <c r="F57" s="268" t="s">
        <v>235</v>
      </c>
      <c r="G57" s="266">
        <v>2057.905715594832</v>
      </c>
      <c r="H57" s="266">
        <v>198</v>
      </c>
      <c r="I57" s="266">
        <v>2255.905715594832</v>
      </c>
      <c r="J57" s="266">
        <v>215676.09428440518</v>
      </c>
      <c r="K57" s="269">
        <v>5.754749983386287</v>
      </c>
    </row>
    <row r="58" spans="1:11" s="275" customFormat="1" ht="13.5" customHeight="1">
      <c r="A58" s="274"/>
      <c r="B58" s="268" t="s">
        <v>604</v>
      </c>
      <c r="C58" s="266" t="s">
        <v>260</v>
      </c>
      <c r="D58" s="266">
        <v>42308</v>
      </c>
      <c r="E58" s="267">
        <v>5.435969556585043</v>
      </c>
      <c r="F58" s="268" t="s">
        <v>235</v>
      </c>
      <c r="G58" s="266">
        <v>0</v>
      </c>
      <c r="H58" s="266">
        <v>0</v>
      </c>
      <c r="I58" s="266">
        <v>0</v>
      </c>
      <c r="J58" s="266">
        <v>42308</v>
      </c>
      <c r="K58" s="269">
        <v>5.435969556585043</v>
      </c>
    </row>
    <row r="59" spans="1:11" s="275" customFormat="1" ht="13.5" customHeight="1">
      <c r="A59" s="274"/>
      <c r="B59" s="268" t="s">
        <v>455</v>
      </c>
      <c r="C59" s="266" t="s">
        <v>261</v>
      </c>
      <c r="D59" s="266">
        <v>87330</v>
      </c>
      <c r="E59" s="267">
        <v>5.176731936333447</v>
      </c>
      <c r="F59" s="268" t="s">
        <v>235</v>
      </c>
      <c r="G59" s="266">
        <v>3752.26050661301</v>
      </c>
      <c r="H59" s="266">
        <v>0</v>
      </c>
      <c r="I59" s="266">
        <v>3752.26050661301</v>
      </c>
      <c r="J59" s="266">
        <v>83577.739493387</v>
      </c>
      <c r="K59" s="269">
        <v>5.409143663615964</v>
      </c>
    </row>
    <row r="60" spans="1:11" s="275" customFormat="1" ht="13.5" customHeight="1">
      <c r="A60" s="277"/>
      <c r="B60" s="268" t="s">
        <v>1070</v>
      </c>
      <c r="C60" s="266" t="s">
        <v>262</v>
      </c>
      <c r="D60" s="266">
        <v>81337</v>
      </c>
      <c r="E60" s="267">
        <v>5.183004044899615</v>
      </c>
      <c r="F60" s="268" t="s">
        <v>235</v>
      </c>
      <c r="G60" s="266">
        <v>2706.53770601742</v>
      </c>
      <c r="H60" s="266">
        <v>543</v>
      </c>
      <c r="I60" s="266">
        <v>3249.53770601742</v>
      </c>
      <c r="J60" s="266">
        <v>78087.46229398258</v>
      </c>
      <c r="K60" s="269">
        <v>5.398689976796521</v>
      </c>
    </row>
    <row r="61" spans="1:11" s="275" customFormat="1" ht="13.5" customHeight="1">
      <c r="A61" s="274"/>
      <c r="B61" s="268" t="s">
        <v>890</v>
      </c>
      <c r="C61" s="266" t="s">
        <v>263</v>
      </c>
      <c r="D61" s="266">
        <v>85217</v>
      </c>
      <c r="E61" s="267">
        <v>5.207587687902649</v>
      </c>
      <c r="F61" s="268" t="s">
        <v>235</v>
      </c>
      <c r="G61" s="266">
        <v>205</v>
      </c>
      <c r="H61" s="266">
        <v>762</v>
      </c>
      <c r="I61" s="266">
        <v>967</v>
      </c>
      <c r="J61" s="266">
        <v>84250</v>
      </c>
      <c r="K61" s="269">
        <v>5.267359050445104</v>
      </c>
    </row>
    <row r="62" spans="1:11" s="275" customFormat="1" ht="13.5" customHeight="1">
      <c r="A62" s="274"/>
      <c r="B62" s="268" t="s">
        <v>978</v>
      </c>
      <c r="C62" s="266" t="s">
        <v>264</v>
      </c>
      <c r="D62" s="266">
        <v>43496</v>
      </c>
      <c r="E62" s="267">
        <v>5.084145668567224</v>
      </c>
      <c r="F62" s="268" t="s">
        <v>235</v>
      </c>
      <c r="G62" s="266">
        <v>0</v>
      </c>
      <c r="H62" s="266">
        <v>0</v>
      </c>
      <c r="I62" s="266">
        <v>0</v>
      </c>
      <c r="J62" s="266">
        <v>43496</v>
      </c>
      <c r="K62" s="269">
        <v>5.084145668567224</v>
      </c>
    </row>
    <row r="63" spans="1:11" s="275" customFormat="1" ht="13.5" customHeight="1">
      <c r="A63" s="274"/>
      <c r="B63" s="268" t="s">
        <v>828</v>
      </c>
      <c r="C63" s="266" t="s">
        <v>2</v>
      </c>
      <c r="D63" s="266">
        <v>49145</v>
      </c>
      <c r="E63" s="267">
        <v>4.890080374402279</v>
      </c>
      <c r="F63" s="268" t="s">
        <v>235</v>
      </c>
      <c r="G63" s="266">
        <v>1560.96349227844</v>
      </c>
      <c r="H63" s="266">
        <v>65</v>
      </c>
      <c r="I63" s="266">
        <v>1625.96349227844</v>
      </c>
      <c r="J63" s="266">
        <v>47519.03650772156</v>
      </c>
      <c r="K63" s="269">
        <v>5.057404730016968</v>
      </c>
    </row>
    <row r="64" spans="1:11" s="275" customFormat="1" ht="13.5" customHeight="1">
      <c r="A64" s="274"/>
      <c r="B64" s="268" t="s">
        <v>758</v>
      </c>
      <c r="C64" s="266" t="s">
        <v>3</v>
      </c>
      <c r="D64" s="266">
        <v>72582</v>
      </c>
      <c r="E64" s="267">
        <v>4.789686148080792</v>
      </c>
      <c r="F64" s="268" t="s">
        <v>235</v>
      </c>
      <c r="G64" s="266">
        <v>2192.56238977797</v>
      </c>
      <c r="H64" s="266">
        <v>300</v>
      </c>
      <c r="I64" s="266">
        <v>2492.56238977797</v>
      </c>
      <c r="J64" s="266">
        <v>70089.43761022203</v>
      </c>
      <c r="K64" s="269">
        <v>4.960019824004103</v>
      </c>
    </row>
    <row r="65" spans="1:11" s="275" customFormat="1" ht="13.5" customHeight="1">
      <c r="A65" s="274"/>
      <c r="B65" s="268" t="s">
        <v>808</v>
      </c>
      <c r="C65" s="266" t="s">
        <v>4</v>
      </c>
      <c r="D65" s="266">
        <v>57033</v>
      </c>
      <c r="E65" s="267">
        <v>4.6535163852506445</v>
      </c>
      <c r="F65" s="268" t="s">
        <v>235</v>
      </c>
      <c r="G65" s="266">
        <v>2632</v>
      </c>
      <c r="H65" s="266">
        <v>735</v>
      </c>
      <c r="I65" s="266">
        <v>3367</v>
      </c>
      <c r="J65" s="266">
        <v>53666</v>
      </c>
      <c r="K65" s="269">
        <v>4.945477583572467</v>
      </c>
    </row>
    <row r="66" spans="1:11" s="275" customFormat="1" ht="13.5" customHeight="1">
      <c r="A66" s="274"/>
      <c r="B66" s="268" t="s">
        <v>682</v>
      </c>
      <c r="C66" s="266" t="s">
        <v>5</v>
      </c>
      <c r="D66" s="266">
        <v>120147</v>
      </c>
      <c r="E66" s="267">
        <v>4.62281205523234</v>
      </c>
      <c r="F66" s="268" t="s">
        <v>235</v>
      </c>
      <c r="G66" s="266">
        <v>3978.83722460431</v>
      </c>
      <c r="H66" s="266">
        <v>117</v>
      </c>
      <c r="I66" s="266">
        <v>4095.83722460431</v>
      </c>
      <c r="J66" s="266">
        <v>116051.16277539569</v>
      </c>
      <c r="K66" s="269">
        <v>4.785966695352711</v>
      </c>
    </row>
    <row r="67" spans="1:11" s="275" customFormat="1" ht="13.5" customHeight="1">
      <c r="A67" s="274"/>
      <c r="B67" s="268" t="s">
        <v>707</v>
      </c>
      <c r="C67" s="266" t="s">
        <v>6</v>
      </c>
      <c r="D67" s="266">
        <v>49246</v>
      </c>
      <c r="E67" s="267">
        <v>4.671607846322544</v>
      </c>
      <c r="F67" s="268" t="s">
        <v>235</v>
      </c>
      <c r="G67" s="266">
        <v>783</v>
      </c>
      <c r="H67" s="266">
        <v>110</v>
      </c>
      <c r="I67" s="266">
        <v>893</v>
      </c>
      <c r="J67" s="266">
        <v>48353</v>
      </c>
      <c r="K67" s="269">
        <v>4.757884722767977</v>
      </c>
    </row>
    <row r="68" spans="1:11" s="275" customFormat="1" ht="13.5" customHeight="1">
      <c r="A68" s="274"/>
      <c r="B68" s="268" t="s">
        <v>911</v>
      </c>
      <c r="C68" s="266" t="s">
        <v>7</v>
      </c>
      <c r="D68" s="266">
        <v>294997</v>
      </c>
      <c r="E68" s="267">
        <v>4.688017166276267</v>
      </c>
      <c r="F68" s="268" t="s">
        <v>235</v>
      </c>
      <c r="G68" s="266">
        <v>2379.013424475243</v>
      </c>
      <c r="H68" s="266">
        <v>320</v>
      </c>
      <c r="I68" s="266">
        <v>2699.013424475243</v>
      </c>
      <c r="J68" s="266">
        <v>292297.98657552473</v>
      </c>
      <c r="K68" s="269">
        <v>4.731305255305512</v>
      </c>
    </row>
    <row r="69" spans="1:11" s="275" customFormat="1" ht="13.5" customHeight="1">
      <c r="A69" s="274"/>
      <c r="B69" s="268" t="s">
        <v>896</v>
      </c>
      <c r="C69" s="266" t="s">
        <v>8</v>
      </c>
      <c r="D69" s="266">
        <v>91458</v>
      </c>
      <c r="E69" s="267">
        <v>4.627030986901091</v>
      </c>
      <c r="F69" s="268" t="s">
        <v>235</v>
      </c>
      <c r="G69" s="266">
        <v>0</v>
      </c>
      <c r="H69" s="266">
        <v>59</v>
      </c>
      <c r="I69" s="266">
        <v>59</v>
      </c>
      <c r="J69" s="266">
        <v>91399</v>
      </c>
      <c r="K69" s="269">
        <v>4.63001783389315</v>
      </c>
    </row>
    <row r="70" spans="1:11" s="275" customFormat="1" ht="13.5" customHeight="1">
      <c r="A70" s="274"/>
      <c r="B70" s="268" t="s">
        <v>1074</v>
      </c>
      <c r="C70" s="266" t="s">
        <v>9</v>
      </c>
      <c r="D70" s="266">
        <v>65533</v>
      </c>
      <c r="E70" s="267">
        <v>3.808188241038866</v>
      </c>
      <c r="F70" s="268" t="s">
        <v>10</v>
      </c>
      <c r="G70" s="266">
        <v>11007.846361874865</v>
      </c>
      <c r="H70" s="266">
        <v>31</v>
      </c>
      <c r="I70" s="266">
        <v>11038.846361874865</v>
      </c>
      <c r="J70" s="266">
        <v>54494.153638125135</v>
      </c>
      <c r="K70" s="269">
        <v>4.579610533218773</v>
      </c>
    </row>
    <row r="71" spans="1:11" s="275" customFormat="1" ht="13.5" customHeight="1">
      <c r="A71" s="274"/>
      <c r="B71" s="268" t="s">
        <v>1097</v>
      </c>
      <c r="C71" s="266" t="s">
        <v>11</v>
      </c>
      <c r="D71" s="266">
        <v>330690</v>
      </c>
      <c r="E71" s="267">
        <v>4.501950467204935</v>
      </c>
      <c r="F71" s="268" t="s">
        <v>235</v>
      </c>
      <c r="G71" s="266">
        <v>2791.1618772004504</v>
      </c>
      <c r="H71" s="266">
        <v>170</v>
      </c>
      <c r="I71" s="266">
        <v>2961.1618772004504</v>
      </c>
      <c r="J71" s="266">
        <v>327728.8381227995</v>
      </c>
      <c r="K71" s="269">
        <v>4.542627400528505</v>
      </c>
    </row>
    <row r="72" spans="1:11" s="275" customFormat="1" ht="13.5" customHeight="1">
      <c r="A72" s="274"/>
      <c r="B72" s="268" t="s">
        <v>695</v>
      </c>
      <c r="C72" s="266" t="s">
        <v>12</v>
      </c>
      <c r="D72" s="266">
        <v>190653</v>
      </c>
      <c r="E72" s="267">
        <v>4.419505593932432</v>
      </c>
      <c r="F72" s="268" t="s">
        <v>235</v>
      </c>
      <c r="G72" s="266">
        <v>3739.34479048941</v>
      </c>
      <c r="H72" s="266">
        <v>12</v>
      </c>
      <c r="I72" s="266">
        <v>3751.34479048941</v>
      </c>
      <c r="J72" s="266">
        <v>186901.6552095106</v>
      </c>
      <c r="K72" s="269">
        <v>4.508210476014684</v>
      </c>
    </row>
    <row r="73" spans="1:11" s="275" customFormat="1" ht="13.5" customHeight="1">
      <c r="A73" s="274"/>
      <c r="B73" s="268" t="s">
        <v>1182</v>
      </c>
      <c r="C73" s="266" t="s">
        <v>13</v>
      </c>
      <c r="D73" s="266">
        <v>49574</v>
      </c>
      <c r="E73" s="267">
        <v>4.477871464880784</v>
      </c>
      <c r="F73" s="268" t="s">
        <v>235</v>
      </c>
      <c r="G73" s="266">
        <v>0</v>
      </c>
      <c r="H73" s="266">
        <v>58</v>
      </c>
      <c r="I73" s="266">
        <v>58</v>
      </c>
      <c r="J73" s="266">
        <v>49516</v>
      </c>
      <c r="K73" s="269">
        <v>4.483116568381937</v>
      </c>
    </row>
    <row r="74" spans="1:11" s="275" customFormat="1" ht="13.5" customHeight="1">
      <c r="A74" s="274"/>
      <c r="B74" s="268" t="s">
        <v>417</v>
      </c>
      <c r="C74" s="266" t="s">
        <v>14</v>
      </c>
      <c r="D74" s="266">
        <v>56901</v>
      </c>
      <c r="E74" s="267">
        <v>4.3009964675489005</v>
      </c>
      <c r="F74" s="268" t="s">
        <v>235</v>
      </c>
      <c r="G74" s="266">
        <v>1192.62113323989</v>
      </c>
      <c r="H74" s="266">
        <v>317</v>
      </c>
      <c r="I74" s="266">
        <v>1509.62113323989</v>
      </c>
      <c r="J74" s="266">
        <v>55391.37886676011</v>
      </c>
      <c r="K74" s="269">
        <v>4.418214621244263</v>
      </c>
    </row>
    <row r="75" spans="1:11" s="275" customFormat="1" ht="13.5" customHeight="1">
      <c r="A75" s="274"/>
      <c r="B75" s="268" t="s">
        <v>392</v>
      </c>
      <c r="C75" s="266" t="s">
        <v>15</v>
      </c>
      <c r="D75" s="266">
        <v>50793</v>
      </c>
      <c r="E75" s="267">
        <v>4.179768865788593</v>
      </c>
      <c r="F75" s="268" t="s">
        <v>10</v>
      </c>
      <c r="G75" s="266">
        <v>2427</v>
      </c>
      <c r="H75" s="266">
        <v>23</v>
      </c>
      <c r="I75" s="266">
        <v>2450</v>
      </c>
      <c r="J75" s="266">
        <v>48343</v>
      </c>
      <c r="K75" s="269">
        <v>4.391597542560453</v>
      </c>
    </row>
    <row r="76" spans="1:11" s="275" customFormat="1" ht="13.5" customHeight="1">
      <c r="A76" s="274"/>
      <c r="B76" s="268"/>
      <c r="C76" s="266"/>
      <c r="D76" s="266"/>
      <c r="E76" s="267"/>
      <c r="F76" s="268"/>
      <c r="G76" s="266"/>
      <c r="H76" s="266"/>
      <c r="I76" s="266"/>
      <c r="J76" s="281" t="s">
        <v>152</v>
      </c>
      <c r="K76" s="283">
        <f>MEDIAN(K44:K75)</f>
        <v>5.403916820206243</v>
      </c>
    </row>
    <row r="77" spans="1:11" s="275" customFormat="1" ht="13.5" customHeight="1">
      <c r="A77" s="276" t="s">
        <v>156</v>
      </c>
      <c r="B77" s="268"/>
      <c r="C77" s="266"/>
      <c r="D77" s="266"/>
      <c r="E77" s="267"/>
      <c r="F77" s="268"/>
      <c r="G77" s="266"/>
      <c r="H77" s="266"/>
      <c r="I77" s="266"/>
      <c r="J77" s="266"/>
      <c r="K77" s="269"/>
    </row>
    <row r="78" spans="1:11" s="275" customFormat="1" ht="13.5" customHeight="1">
      <c r="A78" s="274"/>
      <c r="B78" s="268" t="s">
        <v>960</v>
      </c>
      <c r="C78" s="266" t="s">
        <v>16</v>
      </c>
      <c r="D78" s="266">
        <v>163351</v>
      </c>
      <c r="E78" s="267">
        <v>4.11713426915048</v>
      </c>
      <c r="F78" s="268" t="s">
        <v>10</v>
      </c>
      <c r="G78" s="266">
        <v>3248.53644741696</v>
      </c>
      <c r="H78" s="266">
        <v>339</v>
      </c>
      <c r="I78" s="266">
        <v>3587.53644741696</v>
      </c>
      <c r="J78" s="266">
        <v>159763.46355258304</v>
      </c>
      <c r="K78" s="269">
        <v>4.209585752869255</v>
      </c>
    </row>
    <row r="79" spans="1:11" s="275" customFormat="1" ht="13.5" customHeight="1">
      <c r="A79" s="274"/>
      <c r="B79" s="268" t="s">
        <v>699</v>
      </c>
      <c r="C79" s="266" t="s">
        <v>17</v>
      </c>
      <c r="D79" s="266">
        <v>90985</v>
      </c>
      <c r="E79" s="267">
        <v>3.941276034511183</v>
      </c>
      <c r="F79" s="268" t="s">
        <v>10</v>
      </c>
      <c r="G79" s="266">
        <v>229.51447796162</v>
      </c>
      <c r="H79" s="266">
        <v>228</v>
      </c>
      <c r="I79" s="266">
        <v>457.51447796162</v>
      </c>
      <c r="J79" s="266">
        <v>90527.48552203838</v>
      </c>
      <c r="K79" s="269">
        <v>3.9611947457957584</v>
      </c>
    </row>
    <row r="80" spans="1:11" s="275" customFormat="1" ht="13.5" customHeight="1">
      <c r="A80" s="274"/>
      <c r="B80" s="268" t="s">
        <v>1169</v>
      </c>
      <c r="C80" s="266" t="s">
        <v>18</v>
      </c>
      <c r="D80" s="266">
        <v>101949</v>
      </c>
      <c r="E80" s="267">
        <v>3.782057695514424</v>
      </c>
      <c r="F80" s="268" t="s">
        <v>10</v>
      </c>
      <c r="G80" s="266">
        <v>2794.8939991747</v>
      </c>
      <c r="H80" s="266">
        <v>181</v>
      </c>
      <c r="I80" s="266">
        <v>2975.8939991747</v>
      </c>
      <c r="J80" s="266">
        <v>98973.1060008253</v>
      </c>
      <c r="K80" s="269">
        <v>3.8957754846734307</v>
      </c>
    </row>
    <row r="81" spans="1:11" s="275" customFormat="1" ht="13.5" customHeight="1">
      <c r="A81" s="274"/>
      <c r="B81" s="268" t="s">
        <v>989</v>
      </c>
      <c r="C81" s="266" t="s">
        <v>19</v>
      </c>
      <c r="D81" s="266">
        <v>68948</v>
      </c>
      <c r="E81" s="267">
        <v>3.853324244358067</v>
      </c>
      <c r="F81" s="268" t="s">
        <v>10</v>
      </c>
      <c r="G81" s="266">
        <v>406.138123499658</v>
      </c>
      <c r="H81" s="266">
        <v>0</v>
      </c>
      <c r="I81" s="266">
        <v>406.138123499658</v>
      </c>
      <c r="J81" s="266">
        <v>68541.86187650035</v>
      </c>
      <c r="K81" s="269">
        <v>3.8761567416815144</v>
      </c>
    </row>
    <row r="82" spans="1:11" s="275" customFormat="1" ht="13.5" customHeight="1">
      <c r="A82" s="274"/>
      <c r="B82" s="268" t="s">
        <v>1005</v>
      </c>
      <c r="C82" s="266" t="s">
        <v>20</v>
      </c>
      <c r="D82" s="266">
        <v>231317</v>
      </c>
      <c r="E82" s="267">
        <v>3.6091251399594495</v>
      </c>
      <c r="F82" s="268" t="s">
        <v>10</v>
      </c>
      <c r="G82" s="266">
        <v>4868.54200513192</v>
      </c>
      <c r="H82" s="266">
        <v>483</v>
      </c>
      <c r="I82" s="266">
        <v>5351.54200513192</v>
      </c>
      <c r="J82" s="266">
        <v>225965.45799486808</v>
      </c>
      <c r="K82" s="269">
        <v>3.694600083606409</v>
      </c>
    </row>
    <row r="83" spans="1:11" s="275" customFormat="1" ht="13.5" customHeight="1">
      <c r="A83" s="274"/>
      <c r="B83" s="268" t="s">
        <v>964</v>
      </c>
      <c r="C83" s="266" t="s">
        <v>21</v>
      </c>
      <c r="D83" s="266">
        <v>70796</v>
      </c>
      <c r="E83" s="267">
        <v>3.595612746482852</v>
      </c>
      <c r="F83" s="268" t="s">
        <v>10</v>
      </c>
      <c r="G83" s="266">
        <v>1359.50854185558</v>
      </c>
      <c r="H83" s="266">
        <v>118</v>
      </c>
      <c r="I83" s="266">
        <v>1477.50854185558</v>
      </c>
      <c r="J83" s="266">
        <v>69318.49145814442</v>
      </c>
      <c r="K83" s="269">
        <v>3.6722524487380723</v>
      </c>
    </row>
    <row r="84" spans="1:11" s="275" customFormat="1" ht="13.5" customHeight="1">
      <c r="A84" s="274"/>
      <c r="B84" s="268" t="s">
        <v>1089</v>
      </c>
      <c r="C84" s="266" t="s">
        <v>22</v>
      </c>
      <c r="D84" s="266">
        <v>65926</v>
      </c>
      <c r="E84" s="267">
        <v>3.504338197372812</v>
      </c>
      <c r="F84" s="268" t="s">
        <v>10</v>
      </c>
      <c r="G84" s="266">
        <v>2866.6781718412603</v>
      </c>
      <c r="H84" s="266">
        <v>58</v>
      </c>
      <c r="I84" s="266">
        <v>2924.6781718412603</v>
      </c>
      <c r="J84" s="266">
        <v>63001.32182815874</v>
      </c>
      <c r="K84" s="269">
        <v>3.6670182989199027</v>
      </c>
    </row>
    <row r="85" spans="1:11" s="275" customFormat="1" ht="13.5" customHeight="1">
      <c r="A85" s="274"/>
      <c r="B85" s="268" t="s">
        <v>585</v>
      </c>
      <c r="C85" s="266" t="s">
        <v>23</v>
      </c>
      <c r="D85" s="266">
        <v>124506</v>
      </c>
      <c r="E85" s="267">
        <v>3.4683790339421394</v>
      </c>
      <c r="F85" s="268" t="s">
        <v>10</v>
      </c>
      <c r="G85" s="266">
        <v>6417.88117296297</v>
      </c>
      <c r="H85" s="266">
        <v>45</v>
      </c>
      <c r="I85" s="266">
        <v>6462.88117296297</v>
      </c>
      <c r="J85" s="266">
        <v>118043.11882703703</v>
      </c>
      <c r="K85" s="269">
        <v>3.65827338595438</v>
      </c>
    </row>
    <row r="86" spans="1:11" s="275" customFormat="1" ht="13.5" customHeight="1">
      <c r="A86" s="274"/>
      <c r="B86" s="268" t="s">
        <v>1178</v>
      </c>
      <c r="C86" s="266" t="s">
        <v>24</v>
      </c>
      <c r="D86" s="266">
        <v>217484</v>
      </c>
      <c r="E86" s="267">
        <v>3.577237865774034</v>
      </c>
      <c r="F86" s="268" t="s">
        <v>10</v>
      </c>
      <c r="G86" s="266">
        <v>2457.117244450343</v>
      </c>
      <c r="H86" s="266">
        <v>962</v>
      </c>
      <c r="I86" s="266">
        <v>3419.117244450343</v>
      </c>
      <c r="J86" s="266">
        <v>214064.88275554965</v>
      </c>
      <c r="K86" s="269">
        <v>3.6343747278175664</v>
      </c>
    </row>
    <row r="87" spans="1:11" s="275" customFormat="1" ht="13.5" customHeight="1">
      <c r="A87" s="274"/>
      <c r="B87" s="268" t="s">
        <v>1154</v>
      </c>
      <c r="C87" s="266" t="s">
        <v>25</v>
      </c>
      <c r="D87" s="266">
        <v>145094</v>
      </c>
      <c r="E87" s="267">
        <v>3.6134850510703407</v>
      </c>
      <c r="F87" s="268" t="s">
        <v>10</v>
      </c>
      <c r="G87" s="266">
        <v>352</v>
      </c>
      <c r="H87" s="266">
        <v>254</v>
      </c>
      <c r="I87" s="266">
        <v>606</v>
      </c>
      <c r="J87" s="266">
        <v>144488</v>
      </c>
      <c r="K87" s="269">
        <v>3.628640440728642</v>
      </c>
    </row>
    <row r="88" spans="1:11" s="275" customFormat="1" ht="13.5" customHeight="1">
      <c r="A88" s="274"/>
      <c r="B88" s="268" t="s">
        <v>1059</v>
      </c>
      <c r="C88" s="266" t="s">
        <v>26</v>
      </c>
      <c r="D88" s="266">
        <v>64861</v>
      </c>
      <c r="E88" s="267">
        <v>3.4456915557885326</v>
      </c>
      <c r="F88" s="268" t="s">
        <v>10</v>
      </c>
      <c r="G88" s="266">
        <v>915</v>
      </c>
      <c r="H88" s="266">
        <v>5</v>
      </c>
      <c r="I88" s="266">
        <v>920</v>
      </c>
      <c r="J88" s="266">
        <v>63941</v>
      </c>
      <c r="K88" s="269">
        <v>3.495269076179603</v>
      </c>
    </row>
    <row r="89" spans="1:11" s="275" customFormat="1" ht="13.5" customHeight="1">
      <c r="A89" s="274"/>
      <c r="B89" s="268" t="s">
        <v>956</v>
      </c>
      <c r="C89" s="266" t="s">
        <v>27</v>
      </c>
      <c r="D89" s="266">
        <v>68717</v>
      </c>
      <c r="E89" s="267">
        <v>3.483242865666429</v>
      </c>
      <c r="F89" s="268" t="s">
        <v>10</v>
      </c>
      <c r="G89" s="266">
        <v>0</v>
      </c>
      <c r="H89" s="266">
        <v>39</v>
      </c>
      <c r="I89" s="266">
        <v>39</v>
      </c>
      <c r="J89" s="266">
        <v>68678</v>
      </c>
      <c r="K89" s="269">
        <v>3.4852208858732054</v>
      </c>
    </row>
    <row r="90" spans="1:11" s="275" customFormat="1" ht="13.5" customHeight="1">
      <c r="A90" s="274"/>
      <c r="B90" s="268" t="s">
        <v>691</v>
      </c>
      <c r="C90" s="266" t="s">
        <v>28</v>
      </c>
      <c r="D90" s="266">
        <v>99030</v>
      </c>
      <c r="E90" s="267">
        <v>3.4235080278703425</v>
      </c>
      <c r="F90" s="268" t="s">
        <v>10</v>
      </c>
      <c r="G90" s="266">
        <v>208</v>
      </c>
      <c r="H90" s="266">
        <v>34</v>
      </c>
      <c r="I90" s="266">
        <v>242</v>
      </c>
      <c r="J90" s="266">
        <v>98788</v>
      </c>
      <c r="K90" s="269">
        <v>3.431894562092562</v>
      </c>
    </row>
    <row r="91" spans="1:11" s="275" customFormat="1" ht="13.5" customHeight="1">
      <c r="A91" s="274"/>
      <c r="B91" s="268" t="s">
        <v>653</v>
      </c>
      <c r="C91" s="266" t="s">
        <v>29</v>
      </c>
      <c r="D91" s="266">
        <v>108431</v>
      </c>
      <c r="E91" s="267">
        <v>3.4053914470953877</v>
      </c>
      <c r="F91" s="268" t="s">
        <v>10</v>
      </c>
      <c r="G91" s="266">
        <v>387.424405330613</v>
      </c>
      <c r="H91" s="266">
        <v>389</v>
      </c>
      <c r="I91" s="266">
        <v>776.424405330613</v>
      </c>
      <c r="J91" s="266">
        <v>107654.57559466938</v>
      </c>
      <c r="K91" s="269">
        <v>3.4299517504045944</v>
      </c>
    </row>
    <row r="92" spans="1:11" s="275" customFormat="1" ht="13.5" customHeight="1">
      <c r="A92" s="274"/>
      <c r="B92" s="268" t="s">
        <v>985</v>
      </c>
      <c r="C92" s="266" t="s">
        <v>30</v>
      </c>
      <c r="D92" s="266">
        <v>80970</v>
      </c>
      <c r="E92" s="267">
        <v>3.4220081511670988</v>
      </c>
      <c r="F92" s="268" t="s">
        <v>10</v>
      </c>
      <c r="G92" s="266">
        <v>0</v>
      </c>
      <c r="H92" s="266">
        <v>126</v>
      </c>
      <c r="I92" s="266">
        <v>126</v>
      </c>
      <c r="J92" s="266">
        <v>80844</v>
      </c>
      <c r="K92" s="269">
        <v>3.4273415466824995</v>
      </c>
    </row>
    <row r="93" spans="1:11" s="275" customFormat="1" ht="13.5" customHeight="1">
      <c r="A93" s="274"/>
      <c r="B93" s="268" t="s">
        <v>629</v>
      </c>
      <c r="C93" s="266" t="s">
        <v>31</v>
      </c>
      <c r="D93" s="266">
        <v>201635</v>
      </c>
      <c r="E93" s="267">
        <v>3.2492126862895825</v>
      </c>
      <c r="F93" s="268" t="s">
        <v>10</v>
      </c>
      <c r="G93" s="266">
        <v>4260</v>
      </c>
      <c r="H93" s="266">
        <v>1277</v>
      </c>
      <c r="I93" s="266">
        <v>5537</v>
      </c>
      <c r="J93" s="266">
        <v>196098</v>
      </c>
      <c r="K93" s="269">
        <v>3.340957072484166</v>
      </c>
    </row>
    <row r="94" spans="1:11" s="275" customFormat="1" ht="13.5" customHeight="1">
      <c r="A94" s="274"/>
      <c r="B94" s="268" t="s">
        <v>820</v>
      </c>
      <c r="C94" s="266">
        <v>750828</v>
      </c>
      <c r="D94" s="266">
        <v>237115</v>
      </c>
      <c r="E94" s="267">
        <v>3.1665141387090654</v>
      </c>
      <c r="F94" s="268" t="s">
        <v>10</v>
      </c>
      <c r="G94" s="266">
        <v>2409.891506385771</v>
      </c>
      <c r="H94" s="266">
        <v>792</v>
      </c>
      <c r="I94" s="266">
        <v>3201.891506385771</v>
      </c>
      <c r="J94" s="266">
        <v>233913.10849361424</v>
      </c>
      <c r="K94" s="269">
        <v>3.2098585873843724</v>
      </c>
    </row>
    <row r="95" spans="1:11" s="275" customFormat="1" ht="13.5" customHeight="1">
      <c r="A95" s="274"/>
      <c r="B95" s="268" t="s">
        <v>1158</v>
      </c>
      <c r="C95" s="266" t="s">
        <v>32</v>
      </c>
      <c r="D95" s="266">
        <v>125923</v>
      </c>
      <c r="E95" s="267">
        <v>3.128792992543062</v>
      </c>
      <c r="F95" s="268" t="s">
        <v>10</v>
      </c>
      <c r="G95" s="266">
        <v>1880.58262653365</v>
      </c>
      <c r="H95" s="266">
        <v>49</v>
      </c>
      <c r="I95" s="266">
        <v>1929.58262653365</v>
      </c>
      <c r="J95" s="266">
        <v>123993.41737346635</v>
      </c>
      <c r="K95" s="269">
        <v>3.1774831950418543</v>
      </c>
    </row>
    <row r="96" spans="1:11" s="275" customFormat="1" ht="13.5" customHeight="1">
      <c r="A96" s="274"/>
      <c r="B96" s="268" t="s">
        <v>763</v>
      </c>
      <c r="C96" s="266" t="s">
        <v>33</v>
      </c>
      <c r="D96" s="266">
        <v>102791</v>
      </c>
      <c r="E96" s="267">
        <v>3.0371822435816367</v>
      </c>
      <c r="F96" s="268" t="s">
        <v>10</v>
      </c>
      <c r="G96" s="266">
        <v>2187.01179996244</v>
      </c>
      <c r="H96" s="266">
        <v>51</v>
      </c>
      <c r="I96" s="266">
        <v>2238.01179996244</v>
      </c>
      <c r="J96" s="266">
        <v>100552.98820003757</v>
      </c>
      <c r="K96" s="269">
        <v>3.104780927832072</v>
      </c>
    </row>
    <row r="97" spans="1:11" s="275" customFormat="1" ht="13.5" customHeight="1">
      <c r="A97" s="274"/>
      <c r="B97" s="268" t="s">
        <v>824</v>
      </c>
      <c r="C97" s="266" t="s">
        <v>34</v>
      </c>
      <c r="D97" s="266">
        <v>78343</v>
      </c>
      <c r="E97" s="267">
        <v>3.013223900029358</v>
      </c>
      <c r="F97" s="268" t="s">
        <v>10</v>
      </c>
      <c r="G97" s="266">
        <v>1321.62214785861</v>
      </c>
      <c r="H97" s="266">
        <v>92</v>
      </c>
      <c r="I97" s="266">
        <v>1413.62214785861</v>
      </c>
      <c r="J97" s="266">
        <v>76929.37785214139</v>
      </c>
      <c r="K97" s="269">
        <v>3.0685936451184874</v>
      </c>
    </row>
    <row r="98" spans="1:11" s="275" customFormat="1" ht="13.5" customHeight="1">
      <c r="A98" s="274"/>
      <c r="B98" s="268" t="s">
        <v>564</v>
      </c>
      <c r="C98" s="266">
        <v>969031</v>
      </c>
      <c r="D98" s="266">
        <v>335259</v>
      </c>
      <c r="E98" s="267">
        <v>2.890395187004674</v>
      </c>
      <c r="F98" s="268" t="s">
        <v>10</v>
      </c>
      <c r="G98" s="266">
        <v>2679</v>
      </c>
      <c r="H98" s="266">
        <v>285</v>
      </c>
      <c r="I98" s="266">
        <v>2964</v>
      </c>
      <c r="J98" s="266">
        <v>332295</v>
      </c>
      <c r="K98" s="269">
        <v>2.9161768910155135</v>
      </c>
    </row>
    <row r="99" spans="1:11" s="275" customFormat="1" ht="13.5" customHeight="1">
      <c r="A99" s="274"/>
      <c r="B99" s="268" t="s">
        <v>1162</v>
      </c>
      <c r="C99" s="266" t="s">
        <v>35</v>
      </c>
      <c r="D99" s="266">
        <v>159370</v>
      </c>
      <c r="E99" s="267">
        <v>2.804925644726109</v>
      </c>
      <c r="F99" s="268" t="s">
        <v>10</v>
      </c>
      <c r="G99" s="266">
        <v>0</v>
      </c>
      <c r="H99" s="266">
        <v>29</v>
      </c>
      <c r="I99" s="266">
        <v>29</v>
      </c>
      <c r="J99" s="266">
        <v>159341</v>
      </c>
      <c r="K99" s="269">
        <v>2.8054361401020453</v>
      </c>
    </row>
    <row r="100" spans="1:11" s="275" customFormat="1" ht="13.5" customHeight="1">
      <c r="A100" s="274"/>
      <c r="B100" s="268" t="s">
        <v>1173</v>
      </c>
      <c r="C100" s="266" t="s">
        <v>36</v>
      </c>
      <c r="D100" s="266">
        <v>84767</v>
      </c>
      <c r="E100" s="267">
        <v>2.7646253848785496</v>
      </c>
      <c r="F100" s="268" t="s">
        <v>10</v>
      </c>
      <c r="G100" s="266">
        <v>779.432944281402</v>
      </c>
      <c r="H100" s="266">
        <v>71</v>
      </c>
      <c r="I100" s="266">
        <v>850.432944281402</v>
      </c>
      <c r="J100" s="266">
        <v>83916.5670557186</v>
      </c>
      <c r="K100" s="269">
        <v>2.7926428382657487</v>
      </c>
    </row>
    <row r="101" spans="1:11" s="275" customFormat="1" ht="13.5" customHeight="1">
      <c r="A101" s="274"/>
      <c r="B101" s="268" t="s">
        <v>1022</v>
      </c>
      <c r="C101" s="266" t="s">
        <v>37</v>
      </c>
      <c r="D101" s="266">
        <v>201568</v>
      </c>
      <c r="E101" s="267">
        <v>2.3034906334338783</v>
      </c>
      <c r="F101" s="268" t="s">
        <v>10</v>
      </c>
      <c r="G101" s="266">
        <v>5176</v>
      </c>
      <c r="H101" s="266">
        <v>1147</v>
      </c>
      <c r="I101" s="266">
        <v>6323</v>
      </c>
      <c r="J101" s="266">
        <v>195245</v>
      </c>
      <c r="K101" s="269">
        <v>2.3780890675817563</v>
      </c>
    </row>
    <row r="102" spans="1:11" s="275" customFormat="1" ht="13.5" customHeight="1">
      <c r="A102" s="274"/>
      <c r="B102" s="268" t="s">
        <v>649</v>
      </c>
      <c r="C102" s="266" t="s">
        <v>38</v>
      </c>
      <c r="D102" s="266">
        <v>304080</v>
      </c>
      <c r="E102" s="267">
        <v>2.131988292554591</v>
      </c>
      <c r="F102" s="268" t="s">
        <v>10</v>
      </c>
      <c r="G102" s="266">
        <v>3466.317292542454</v>
      </c>
      <c r="H102" s="266">
        <v>553</v>
      </c>
      <c r="I102" s="266">
        <v>4019.317292542454</v>
      </c>
      <c r="J102" s="266">
        <v>300060.68270745757</v>
      </c>
      <c r="K102" s="269">
        <v>2.1605463073349447</v>
      </c>
    </row>
    <row r="103" spans="1:11" s="275" customFormat="1" ht="13.5" customHeight="1">
      <c r="A103" s="274"/>
      <c r="B103" s="268" t="s">
        <v>734</v>
      </c>
      <c r="C103" s="266" t="s">
        <v>39</v>
      </c>
      <c r="D103" s="266">
        <v>117709</v>
      </c>
      <c r="E103" s="267">
        <v>1.8988692453423273</v>
      </c>
      <c r="F103" s="268" t="s">
        <v>10</v>
      </c>
      <c r="G103" s="266">
        <v>620</v>
      </c>
      <c r="H103" s="266">
        <v>0</v>
      </c>
      <c r="I103" s="266">
        <v>620</v>
      </c>
      <c r="J103" s="266">
        <v>117089</v>
      </c>
      <c r="K103" s="269">
        <v>1.9089239809034153</v>
      </c>
    </row>
    <row r="104" spans="1:11" s="275" customFormat="1" ht="13.5" customHeight="1">
      <c r="A104" s="274"/>
      <c r="B104" s="268" t="s">
        <v>785</v>
      </c>
      <c r="C104" s="266" t="s">
        <v>143</v>
      </c>
      <c r="D104" s="266">
        <v>478082</v>
      </c>
      <c r="E104" s="267">
        <v>1.749714484126154</v>
      </c>
      <c r="F104" s="268" t="s">
        <v>10</v>
      </c>
      <c r="G104" s="266">
        <v>9759.167918798037</v>
      </c>
      <c r="H104" s="266">
        <v>1025</v>
      </c>
      <c r="I104" s="266">
        <v>10784.167918798037</v>
      </c>
      <c r="J104" s="266">
        <v>467297.83208120195</v>
      </c>
      <c r="K104" s="269">
        <v>1.7900939027995337</v>
      </c>
    </row>
    <row r="105" spans="1:11" s="275" customFormat="1" ht="13.5" customHeight="1">
      <c r="A105" s="274"/>
      <c r="B105" s="268" t="s">
        <v>804</v>
      </c>
      <c r="C105" s="266" t="s">
        <v>144</v>
      </c>
      <c r="D105" s="266">
        <v>181536</v>
      </c>
      <c r="E105" s="267">
        <v>1.6828012074739997</v>
      </c>
      <c r="F105" s="268" t="s">
        <v>10</v>
      </c>
      <c r="G105" s="266">
        <v>611</v>
      </c>
      <c r="H105" s="266">
        <v>26</v>
      </c>
      <c r="I105" s="266">
        <v>637</v>
      </c>
      <c r="J105" s="266">
        <v>180899</v>
      </c>
      <c r="K105" s="269">
        <v>1.6887268586338233</v>
      </c>
    </row>
    <row r="106" spans="1:11" s="275" customFormat="1" ht="13.5" customHeight="1">
      <c r="A106" s="274"/>
      <c r="B106" s="268" t="s">
        <v>1066</v>
      </c>
      <c r="C106" s="266" t="s">
        <v>145</v>
      </c>
      <c r="D106" s="266">
        <v>388103</v>
      </c>
      <c r="E106" s="267">
        <v>1.543917465208978</v>
      </c>
      <c r="F106" s="268" t="s">
        <v>10</v>
      </c>
      <c r="G106" s="266">
        <v>9197.463177513782</v>
      </c>
      <c r="H106" s="266">
        <v>434</v>
      </c>
      <c r="I106" s="266">
        <v>9631.463177513782</v>
      </c>
      <c r="J106" s="266">
        <v>378471.5368224862</v>
      </c>
      <c r="K106" s="269">
        <v>1.5832075643803067</v>
      </c>
    </row>
    <row r="107" spans="1:11" s="275" customFormat="1" ht="13.5" customHeight="1">
      <c r="A107" s="274"/>
      <c r="B107" s="268" t="s">
        <v>565</v>
      </c>
      <c r="C107" s="266" t="s">
        <v>146</v>
      </c>
      <c r="D107" s="266">
        <v>218112</v>
      </c>
      <c r="E107" s="267">
        <v>1.0472463688380282</v>
      </c>
      <c r="F107" s="268" t="s">
        <v>10</v>
      </c>
      <c r="G107" s="266">
        <v>1353.761428142896</v>
      </c>
      <c r="H107" s="266">
        <v>119</v>
      </c>
      <c r="I107" s="266">
        <v>1472.761428142896</v>
      </c>
      <c r="J107" s="266">
        <v>216639.2385718571</v>
      </c>
      <c r="K107" s="269">
        <v>1.0543657811289635</v>
      </c>
    </row>
    <row r="108" spans="1:11" s="275" customFormat="1" ht="13.5" customHeight="1">
      <c r="A108" s="274"/>
      <c r="B108" s="268" t="s">
        <v>880</v>
      </c>
      <c r="C108" s="266" t="s">
        <v>147</v>
      </c>
      <c r="D108" s="266">
        <v>1090997</v>
      </c>
      <c r="E108" s="267">
        <v>0.27370377737060686</v>
      </c>
      <c r="F108" s="268" t="s">
        <v>10</v>
      </c>
      <c r="G108" s="266">
        <v>4787.219505682266</v>
      </c>
      <c r="H108" s="266">
        <v>191</v>
      </c>
      <c r="I108" s="266">
        <v>4978.219505682266</v>
      </c>
      <c r="J108" s="266">
        <v>1086018.7804943176</v>
      </c>
      <c r="K108" s="269">
        <v>0.27495841265662385</v>
      </c>
    </row>
    <row r="109" spans="1:11" s="275" customFormat="1" ht="13.5" customHeight="1">
      <c r="A109" s="274"/>
      <c r="B109" s="268"/>
      <c r="C109" s="266"/>
      <c r="D109" s="266"/>
      <c r="E109" s="267"/>
      <c r="F109" s="268"/>
      <c r="G109" s="266"/>
      <c r="H109" s="266"/>
      <c r="I109" s="266"/>
      <c r="J109" s="281" t="s">
        <v>153</v>
      </c>
      <c r="K109" s="283">
        <f>MEDIAN(K78:K108)</f>
        <v>3.340957072484166</v>
      </c>
    </row>
    <row r="110" spans="1:11" s="275" customFormat="1" ht="13.5" customHeight="1">
      <c r="A110" s="274"/>
      <c r="B110" s="268"/>
      <c r="C110" s="266"/>
      <c r="D110" s="266"/>
      <c r="E110" s="267"/>
      <c r="F110" s="268"/>
      <c r="G110" s="266"/>
      <c r="H110" s="266"/>
      <c r="I110" s="266"/>
      <c r="J110" s="266"/>
      <c r="K110" s="269"/>
    </row>
    <row r="111" spans="1:11" s="275" customFormat="1" ht="13.5" customHeight="1">
      <c r="A111" s="274"/>
      <c r="B111" s="268" t="s">
        <v>148</v>
      </c>
      <c r="C111" s="266"/>
      <c r="D111" s="266"/>
      <c r="E111" s="267">
        <f>AVERAGE(E4:E108)</f>
        <v>7.430231708513138</v>
      </c>
      <c r="F111" s="268"/>
      <c r="G111" s="266"/>
      <c r="H111" s="266"/>
      <c r="I111" s="266"/>
      <c r="J111" s="266"/>
      <c r="K111" s="269">
        <v>7.642721000450361</v>
      </c>
    </row>
    <row r="112" spans="1:11" s="275" customFormat="1" ht="13.5" customHeight="1">
      <c r="A112" s="274"/>
      <c r="B112" s="268" t="s">
        <v>149</v>
      </c>
      <c r="C112" s="266"/>
      <c r="D112" s="266"/>
      <c r="E112" s="267">
        <f>_xlfn.STDEV.P(E4:E108)</f>
        <v>6.37397258792552</v>
      </c>
      <c r="F112" s="268"/>
      <c r="G112" s="266">
        <f>_xlfn.STDEV.P(G4:G108)</f>
        <v>3194.880029301164</v>
      </c>
      <c r="H112" s="266">
        <f>_xlfn.STDEV.P(H4:H108)</f>
        <v>368.09044660234014</v>
      </c>
      <c r="I112" s="266">
        <f>_xlfn.STDEV.P(I4:I108)</f>
        <v>3346.831415847106</v>
      </c>
      <c r="J112" s="266"/>
      <c r="K112" s="269">
        <v>6.560098691958242</v>
      </c>
    </row>
    <row r="113" spans="1:11" s="275" customFormat="1" ht="13.5" customHeight="1">
      <c r="A113" s="274"/>
      <c r="B113" s="268" t="s">
        <v>154</v>
      </c>
      <c r="C113" s="266"/>
      <c r="D113" s="266"/>
      <c r="E113" s="267">
        <f>E111+(E112/2)</f>
        <v>10.617218002475898</v>
      </c>
      <c r="F113" s="268"/>
      <c r="G113" s="266">
        <f>G111+(G112/2)</f>
        <v>1597.440014650582</v>
      </c>
      <c r="H113" s="266">
        <f>H111+(H112/2)</f>
        <v>184.04522330117007</v>
      </c>
      <c r="I113" s="266">
        <f>I111+(I112/2)</f>
        <v>1673.415707923553</v>
      </c>
      <c r="J113" s="266"/>
      <c r="K113" s="269">
        <v>10.922770346429482</v>
      </c>
    </row>
    <row r="114" spans="1:11" s="275" customFormat="1" ht="13.5" customHeight="1">
      <c r="A114" s="274"/>
      <c r="B114" s="268" t="s">
        <v>155</v>
      </c>
      <c r="C114" s="266"/>
      <c r="D114" s="266"/>
      <c r="E114" s="267">
        <f>E111-(E112/2)</f>
        <v>4.243245414550378</v>
      </c>
      <c r="F114" s="268"/>
      <c r="G114" s="266">
        <f>G111-(G112/2)</f>
        <v>-1597.440014650582</v>
      </c>
      <c r="H114" s="266">
        <f>H111-(H112/2)</f>
        <v>-184.04522330117007</v>
      </c>
      <c r="I114" s="266">
        <f>I111-(I112/2)</f>
        <v>-1673.415707923553</v>
      </c>
      <c r="J114" s="266"/>
      <c r="K114" s="269">
        <v>4.3626716544712405</v>
      </c>
    </row>
    <row r="115" spans="2:11" s="275" customFormat="1" ht="13.5" customHeight="1">
      <c r="B115" s="268"/>
      <c r="C115" s="266"/>
      <c r="D115" s="266"/>
      <c r="E115" s="267"/>
      <c r="F115" s="268"/>
      <c r="G115" s="266"/>
      <c r="H115" s="266"/>
      <c r="I115" s="266"/>
      <c r="J115" s="266"/>
      <c r="K115" s="269"/>
    </row>
    <row r="116" spans="1:11" s="275" customFormat="1" ht="13.5" customHeight="1">
      <c r="A116" s="277"/>
      <c r="B116" s="268"/>
      <c r="C116" s="266"/>
      <c r="D116" s="266"/>
      <c r="E116" s="267"/>
      <c r="F116" s="268"/>
      <c r="G116" s="266"/>
      <c r="H116" s="266"/>
      <c r="I116" s="266"/>
      <c r="J116" s="266"/>
      <c r="K116" s="269"/>
    </row>
    <row r="117" spans="1:11" s="275" customFormat="1" ht="13.5" customHeight="1">
      <c r="A117" s="274"/>
      <c r="B117" s="268"/>
      <c r="C117" s="266"/>
      <c r="D117" s="266"/>
      <c r="E117" s="267"/>
      <c r="F117" s="268"/>
      <c r="G117" s="266"/>
      <c r="H117" s="266"/>
      <c r="I117" s="266"/>
      <c r="J117" s="266"/>
      <c r="K117" s="269"/>
    </row>
    <row r="118" spans="1:11" s="275" customFormat="1" ht="13.5" customHeight="1">
      <c r="A118" s="274"/>
      <c r="B118" s="268"/>
      <c r="C118" s="266"/>
      <c r="D118" s="266"/>
      <c r="E118" s="267"/>
      <c r="F118" s="268"/>
      <c r="G118" s="266"/>
      <c r="H118" s="266"/>
      <c r="I118" s="266"/>
      <c r="J118" s="266"/>
      <c r="K118" s="269"/>
    </row>
    <row r="119" spans="2:11" s="275" customFormat="1" ht="13.5" customHeight="1">
      <c r="B119" s="268"/>
      <c r="C119" s="266"/>
      <c r="D119" s="266"/>
      <c r="E119" s="267"/>
      <c r="F119" s="268"/>
      <c r="G119" s="266"/>
      <c r="H119" s="266"/>
      <c r="I119" s="266"/>
      <c r="J119" s="266"/>
      <c r="K119" s="269"/>
    </row>
    <row r="120" ht="15">
      <c r="L120" s="275"/>
    </row>
    <row r="121" ht="15">
      <c r="L121" s="275"/>
    </row>
    <row r="122" spans="1:12" s="275" customFormat="1" ht="13.5" customHeight="1">
      <c r="A122" s="274"/>
      <c r="B122" s="268"/>
      <c r="C122" s="266"/>
      <c r="D122" s="266"/>
      <c r="E122" s="267"/>
      <c r="F122" s="268"/>
      <c r="G122" s="266"/>
      <c r="H122" s="266"/>
      <c r="I122" s="266"/>
      <c r="J122" s="266"/>
      <c r="K122" s="269"/>
      <c r="L122" s="278"/>
    </row>
    <row r="123" spans="1:12" s="275" customFormat="1" ht="13.5" customHeight="1">
      <c r="A123" s="274"/>
      <c r="B123" s="268"/>
      <c r="C123" s="266"/>
      <c r="D123" s="266"/>
      <c r="E123" s="267"/>
      <c r="F123" s="268"/>
      <c r="G123" s="266"/>
      <c r="H123" s="266"/>
      <c r="I123" s="266"/>
      <c r="J123" s="266"/>
      <c r="K123" s="269"/>
      <c r="L123" s="278"/>
    </row>
    <row r="124" spans="1:11" s="275" customFormat="1" ht="13.5" customHeight="1">
      <c r="A124" s="274"/>
      <c r="B124" s="268"/>
      <c r="C124" s="266"/>
      <c r="D124" s="266"/>
      <c r="E124" s="267"/>
      <c r="F124" s="268"/>
      <c r="G124" s="266"/>
      <c r="H124" s="266"/>
      <c r="I124" s="266"/>
      <c r="J124" s="266"/>
      <c r="K124" s="269"/>
    </row>
    <row r="125" spans="2:11" s="275" customFormat="1" ht="13.5" customHeight="1">
      <c r="B125" s="268"/>
      <c r="C125" s="266"/>
      <c r="D125" s="266"/>
      <c r="E125" s="267"/>
      <c r="F125" s="268"/>
      <c r="G125" s="266"/>
      <c r="H125" s="266"/>
      <c r="I125" s="266"/>
      <c r="J125" s="266"/>
      <c r="K125" s="269"/>
    </row>
    <row r="126" ht="15">
      <c r="L126" s="275"/>
    </row>
    <row r="127" ht="15">
      <c r="L127" s="275"/>
    </row>
  </sheetData>
  <sheetProtection/>
  <printOptions/>
  <pageMargins left="0.75" right="0.75" top="1" bottom="1" header="0.5" footer="0.5"/>
  <pageSetup orientation="portrait"/>
</worksheet>
</file>

<file path=xl/worksheets/sheet17.xml><?xml version="1.0" encoding="utf-8"?>
<worksheet xmlns="http://schemas.openxmlformats.org/spreadsheetml/2006/main" xmlns:r="http://schemas.openxmlformats.org/officeDocument/2006/relationships">
  <sheetPr>
    <pageSetUpPr fitToPage="1"/>
  </sheetPr>
  <dimension ref="A1:F55"/>
  <sheetViews>
    <sheetView zoomScalePageLayoutView="0" workbookViewId="0" topLeftCell="A1">
      <selection activeCell="A1" sqref="A1"/>
    </sheetView>
  </sheetViews>
  <sheetFormatPr defaultColWidth="12.8515625" defaultRowHeight="12.75"/>
  <cols>
    <col min="1" max="1" width="8.140625" style="166" customWidth="1"/>
    <col min="2" max="2" width="28.00390625" style="166" customWidth="1"/>
    <col min="3" max="3" width="14.7109375" style="166" hidden="1" customWidth="1"/>
    <col min="4" max="4" width="17.8515625" style="173" customWidth="1"/>
    <col min="5" max="5" width="17.8515625" style="174" customWidth="1"/>
    <col min="6" max="6" width="20.7109375" style="174" customWidth="1"/>
    <col min="7" max="7" width="12.8515625" style="165" customWidth="1"/>
    <col min="8" max="16384" width="12.8515625" style="166" customWidth="1"/>
  </cols>
  <sheetData>
    <row r="1" spans="1:6" ht="51.75" customHeight="1">
      <c r="A1" s="68" t="s">
        <v>1336</v>
      </c>
      <c r="B1" s="162"/>
      <c r="C1" s="162"/>
      <c r="D1" s="163"/>
      <c r="E1" s="164"/>
      <c r="F1" s="164"/>
    </row>
    <row r="2" spans="1:6" ht="14.25" customHeight="1">
      <c r="A2" s="244">
        <v>2013</v>
      </c>
      <c r="B2" s="162"/>
      <c r="C2" s="162"/>
      <c r="D2" s="163"/>
      <c r="E2" s="164"/>
      <c r="F2" s="164"/>
    </row>
    <row r="3" spans="1:6" ht="72" customHeight="1">
      <c r="A3" s="303" t="s">
        <v>299</v>
      </c>
      <c r="B3" s="303"/>
      <c r="C3" s="303"/>
      <c r="D3" s="303"/>
      <c r="E3" s="303"/>
      <c r="F3" s="303"/>
    </row>
    <row r="4" spans="1:6" ht="13.5" customHeight="1">
      <c r="A4" s="167"/>
      <c r="B4" s="162"/>
      <c r="C4" s="162"/>
      <c r="D4" s="163"/>
      <c r="E4" s="164"/>
      <c r="F4" s="164"/>
    </row>
    <row r="5" spans="1:6" s="168" customFormat="1" ht="52.5">
      <c r="A5" s="245" t="s">
        <v>1233</v>
      </c>
      <c r="B5" s="245" t="s">
        <v>342</v>
      </c>
      <c r="C5" s="246" t="s">
        <v>863</v>
      </c>
      <c r="D5" s="247" t="s">
        <v>1466</v>
      </c>
      <c r="E5" s="247" t="s">
        <v>1467</v>
      </c>
      <c r="F5" s="248" t="s">
        <v>1468</v>
      </c>
    </row>
    <row r="6" spans="1:6" s="168" customFormat="1" ht="15">
      <c r="A6" s="169">
        <v>1</v>
      </c>
      <c r="B6" s="170" t="s">
        <v>923</v>
      </c>
      <c r="C6" s="171">
        <v>801763</v>
      </c>
      <c r="D6" s="171">
        <v>787128</v>
      </c>
      <c r="E6" s="171">
        <v>14635</v>
      </c>
      <c r="F6" s="172">
        <f aca="true" t="shared" si="0" ref="F6:F37">D6/C6</f>
        <v>0.9817464762030675</v>
      </c>
    </row>
    <row r="7" spans="1:6" s="168" customFormat="1" ht="15">
      <c r="A7" s="169">
        <v>2</v>
      </c>
      <c r="B7" s="170" t="s">
        <v>715</v>
      </c>
      <c r="C7" s="171">
        <v>614523</v>
      </c>
      <c r="D7" s="171">
        <v>598178</v>
      </c>
      <c r="E7" s="171">
        <v>16345</v>
      </c>
      <c r="F7" s="172">
        <f t="shared" si="0"/>
        <v>0.9734021346637961</v>
      </c>
    </row>
    <row r="8" spans="1:6" s="168" customFormat="1" ht="15">
      <c r="A8" s="169">
        <v>3</v>
      </c>
      <c r="B8" s="170" t="s">
        <v>657</v>
      </c>
      <c r="C8" s="171">
        <v>8152518</v>
      </c>
      <c r="D8" s="171">
        <v>7859504</v>
      </c>
      <c r="E8" s="171">
        <v>293014</v>
      </c>
      <c r="F8" s="172">
        <f t="shared" si="0"/>
        <v>0.9640584663535855</v>
      </c>
    </row>
    <row r="9" spans="1:6" s="168" customFormat="1" ht="15">
      <c r="A9" s="169">
        <v>4</v>
      </c>
      <c r="B9" s="170" t="s">
        <v>1469</v>
      </c>
      <c r="C9" s="171">
        <v>603312</v>
      </c>
      <c r="D9" s="171">
        <v>580527</v>
      </c>
      <c r="E9" s="171">
        <v>22785</v>
      </c>
      <c r="F9" s="172">
        <f t="shared" si="0"/>
        <v>0.962233471238762</v>
      </c>
    </row>
    <row r="10" spans="1:6" s="168" customFormat="1" ht="15">
      <c r="A10" s="169">
        <v>5</v>
      </c>
      <c r="B10" s="170" t="s">
        <v>645</v>
      </c>
      <c r="C10" s="171">
        <v>379969</v>
      </c>
      <c r="D10" s="171">
        <v>357133</v>
      </c>
      <c r="E10" s="171">
        <v>22836</v>
      </c>
      <c r="F10" s="172">
        <f t="shared" si="0"/>
        <v>0.9399003602925502</v>
      </c>
    </row>
    <row r="11" spans="1:6" s="168" customFormat="1" ht="15">
      <c r="A11" s="169">
        <v>6</v>
      </c>
      <c r="B11" s="170" t="s">
        <v>738</v>
      </c>
      <c r="C11" s="171">
        <v>582420</v>
      </c>
      <c r="D11" s="171">
        <v>537115</v>
      </c>
      <c r="E11" s="171">
        <v>45305</v>
      </c>
      <c r="F11" s="172">
        <f t="shared" si="0"/>
        <v>0.9222124927028604</v>
      </c>
    </row>
    <row r="12" spans="1:6" s="168" customFormat="1" ht="15">
      <c r="A12" s="169">
        <v>7</v>
      </c>
      <c r="B12" s="170" t="s">
        <v>1078</v>
      </c>
      <c r="C12" s="171">
        <v>1525131</v>
      </c>
      <c r="D12" s="171">
        <v>1391997</v>
      </c>
      <c r="E12" s="171">
        <v>133134</v>
      </c>
      <c r="F12" s="172">
        <f t="shared" si="0"/>
        <v>0.9127065150469041</v>
      </c>
    </row>
    <row r="13" spans="1:6" s="168" customFormat="1" ht="15">
      <c r="A13" s="169">
        <v>8</v>
      </c>
      <c r="B13" s="170" t="s">
        <v>569</v>
      </c>
      <c r="C13" s="171">
        <v>2695562</v>
      </c>
      <c r="D13" s="171">
        <v>2438846</v>
      </c>
      <c r="E13" s="171">
        <v>256716</v>
      </c>
      <c r="F13" s="172">
        <f t="shared" si="0"/>
        <v>0.9047634593453981</v>
      </c>
    </row>
    <row r="14" spans="1:6" s="168" customFormat="1" ht="15">
      <c r="A14" s="169">
        <v>9</v>
      </c>
      <c r="B14" s="170" t="s">
        <v>641</v>
      </c>
      <c r="C14" s="171">
        <v>594422</v>
      </c>
      <c r="D14" s="171">
        <v>518360</v>
      </c>
      <c r="E14" s="171">
        <v>76062</v>
      </c>
      <c r="F14" s="172">
        <f t="shared" si="0"/>
        <v>0.8720404022731325</v>
      </c>
    </row>
    <row r="15" spans="1:6" s="168" customFormat="1" ht="15">
      <c r="A15" s="169">
        <v>10</v>
      </c>
      <c r="B15" s="170" t="s">
        <v>1062</v>
      </c>
      <c r="C15" s="171">
        <v>390459</v>
      </c>
      <c r="D15" s="171">
        <v>330786</v>
      </c>
      <c r="E15" s="171">
        <v>59673</v>
      </c>
      <c r="F15" s="172">
        <f t="shared" si="0"/>
        <v>0.847172174287185</v>
      </c>
    </row>
    <row r="16" spans="1:6" s="168" customFormat="1" ht="15">
      <c r="A16" s="169">
        <v>11</v>
      </c>
      <c r="B16" s="170" t="s">
        <v>703</v>
      </c>
      <c r="C16" s="171">
        <v>620639</v>
      </c>
      <c r="D16" s="171">
        <v>525393</v>
      </c>
      <c r="E16" s="171">
        <v>95246</v>
      </c>
      <c r="F16" s="172">
        <f t="shared" si="0"/>
        <v>0.8465355867098265</v>
      </c>
    </row>
    <row r="17" spans="1:6" s="168" customFormat="1" ht="15">
      <c r="A17" s="169">
        <v>12</v>
      </c>
      <c r="B17" s="170" t="s">
        <v>682</v>
      </c>
      <c r="C17" s="171">
        <v>520842</v>
      </c>
      <c r="D17" s="171">
        <v>423630</v>
      </c>
      <c r="E17" s="171">
        <v>96770</v>
      </c>
      <c r="F17" s="172">
        <f t="shared" si="0"/>
        <v>0.8133560657550658</v>
      </c>
    </row>
    <row r="18" spans="1:6" s="168" customFormat="1" ht="15">
      <c r="A18" s="169">
        <v>13</v>
      </c>
      <c r="B18" s="170" t="s">
        <v>875</v>
      </c>
      <c r="C18" s="171">
        <v>580219</v>
      </c>
      <c r="D18" s="171">
        <v>466363</v>
      </c>
      <c r="E18" s="171">
        <v>113856</v>
      </c>
      <c r="F18" s="172">
        <f t="shared" si="0"/>
        <v>0.8037706452218903</v>
      </c>
    </row>
    <row r="19" spans="1:6" s="168" customFormat="1" ht="15">
      <c r="A19" s="169">
        <v>14</v>
      </c>
      <c r="B19" s="170" t="s">
        <v>948</v>
      </c>
      <c r="C19" s="171">
        <v>599475</v>
      </c>
      <c r="D19" s="171">
        <v>469797</v>
      </c>
      <c r="E19" s="171">
        <v>129678</v>
      </c>
      <c r="F19" s="172">
        <f t="shared" si="0"/>
        <v>0.7836807206305517</v>
      </c>
    </row>
    <row r="20" spans="1:6" s="168" customFormat="1" ht="15">
      <c r="A20" s="169">
        <v>15</v>
      </c>
      <c r="B20" s="170" t="s">
        <v>812</v>
      </c>
      <c r="C20" s="171">
        <v>463351</v>
      </c>
      <c r="D20" s="171">
        <v>360965</v>
      </c>
      <c r="E20" s="171">
        <v>102386</v>
      </c>
      <c r="F20" s="172">
        <f t="shared" si="0"/>
        <v>0.7790314470023805</v>
      </c>
    </row>
    <row r="21" spans="1:6" s="168" customFormat="1" ht="15">
      <c r="A21" s="169">
        <v>16</v>
      </c>
      <c r="B21" s="170" t="s">
        <v>952</v>
      </c>
      <c r="C21" s="171">
        <v>714085</v>
      </c>
      <c r="D21" s="171">
        <v>548244</v>
      </c>
      <c r="E21" s="171">
        <v>165841</v>
      </c>
      <c r="F21" s="172">
        <f t="shared" si="0"/>
        <v>0.7677573398124873</v>
      </c>
    </row>
    <row r="22" spans="1:6" s="168" customFormat="1" ht="15">
      <c r="A22" s="169">
        <v>17</v>
      </c>
      <c r="B22" s="170" t="s">
        <v>907</v>
      </c>
      <c r="C22" s="171">
        <v>459134</v>
      </c>
      <c r="D22" s="171">
        <v>351842</v>
      </c>
      <c r="E22" s="171">
        <v>107292</v>
      </c>
      <c r="F22" s="172">
        <f t="shared" si="0"/>
        <v>0.7663165873143788</v>
      </c>
    </row>
    <row r="23" spans="1:6" s="168" customFormat="1" ht="15">
      <c r="A23" s="169">
        <v>18</v>
      </c>
      <c r="B23" s="170" t="s">
        <v>581</v>
      </c>
      <c r="C23" s="171">
        <v>396337</v>
      </c>
      <c r="D23" s="171">
        <v>302712</v>
      </c>
      <c r="E23" s="171">
        <v>93625</v>
      </c>
      <c r="F23" s="172">
        <f t="shared" si="0"/>
        <v>0.7637742628116981</v>
      </c>
    </row>
    <row r="24" spans="1:6" s="168" customFormat="1" ht="15">
      <c r="A24" s="169">
        <v>19</v>
      </c>
      <c r="B24" s="170" t="s">
        <v>1070</v>
      </c>
      <c r="C24" s="171">
        <v>420030</v>
      </c>
      <c r="D24" s="171">
        <v>318697</v>
      </c>
      <c r="E24" s="171">
        <v>101333</v>
      </c>
      <c r="F24" s="172">
        <f t="shared" si="0"/>
        <v>0.7587481846534772</v>
      </c>
    </row>
    <row r="25" spans="1:6" s="168" customFormat="1" ht="15">
      <c r="A25" s="169">
        <v>20</v>
      </c>
      <c r="B25" s="170" t="s">
        <v>919</v>
      </c>
      <c r="C25" s="171">
        <v>1304004</v>
      </c>
      <c r="D25" s="171">
        <v>985182</v>
      </c>
      <c r="E25" s="171">
        <v>318822</v>
      </c>
      <c r="F25" s="172">
        <f t="shared" si="0"/>
        <v>0.7555053512105792</v>
      </c>
    </row>
    <row r="26" spans="1:6" s="168" customFormat="1" ht="15">
      <c r="A26" s="169">
        <v>21</v>
      </c>
      <c r="B26" s="170" t="s">
        <v>637</v>
      </c>
      <c r="C26" s="171">
        <v>398009</v>
      </c>
      <c r="D26" s="171">
        <v>296002</v>
      </c>
      <c r="E26" s="171">
        <v>102007</v>
      </c>
      <c r="F26" s="172">
        <f t="shared" si="0"/>
        <v>0.7437068005999864</v>
      </c>
    </row>
    <row r="27" spans="1:6" s="168" customFormat="1" ht="15">
      <c r="A27" s="169">
        <v>22</v>
      </c>
      <c r="B27" s="170" t="s">
        <v>726</v>
      </c>
      <c r="C27" s="171">
        <v>923878</v>
      </c>
      <c r="D27" s="171">
        <v>639100</v>
      </c>
      <c r="E27" s="171">
        <v>284778</v>
      </c>
      <c r="F27" s="172">
        <f t="shared" si="0"/>
        <v>0.6917580026800075</v>
      </c>
    </row>
    <row r="28" spans="1:6" s="168" customFormat="1" ht="15">
      <c r="A28" s="169">
        <v>23</v>
      </c>
      <c r="B28" s="170" t="s">
        <v>585</v>
      </c>
      <c r="C28" s="171">
        <v>412189</v>
      </c>
      <c r="D28" s="171">
        <v>279010</v>
      </c>
      <c r="E28" s="171">
        <v>133179</v>
      </c>
      <c r="F28" s="172">
        <f t="shared" si="0"/>
        <v>0.6768982190208861</v>
      </c>
    </row>
    <row r="29" spans="1:6" s="168" customFormat="1" ht="15">
      <c r="A29" s="169">
        <v>24</v>
      </c>
      <c r="B29" s="170" t="s">
        <v>1022</v>
      </c>
      <c r="C29" s="171">
        <v>463201</v>
      </c>
      <c r="D29" s="171">
        <v>298738</v>
      </c>
      <c r="E29" s="171">
        <v>164463</v>
      </c>
      <c r="F29" s="172">
        <f t="shared" si="0"/>
        <v>0.6449424763763464</v>
      </c>
    </row>
    <row r="30" spans="1:6" s="168" customFormat="1" ht="15">
      <c r="A30" s="169">
        <v>25</v>
      </c>
      <c r="B30" s="170" t="s">
        <v>890</v>
      </c>
      <c r="C30" s="171">
        <v>416920</v>
      </c>
      <c r="D30" s="171">
        <v>266826</v>
      </c>
      <c r="E30" s="171">
        <v>150094</v>
      </c>
      <c r="F30" s="172">
        <f t="shared" si="0"/>
        <v>0.6399932840832774</v>
      </c>
    </row>
    <row r="31" spans="1:6" s="168" customFormat="1" ht="15">
      <c r="A31" s="169">
        <v>26</v>
      </c>
      <c r="B31" s="170" t="s">
        <v>1162</v>
      </c>
      <c r="C31" s="171">
        <v>437521</v>
      </c>
      <c r="D31" s="171">
        <v>274087</v>
      </c>
      <c r="E31" s="171">
        <v>163434</v>
      </c>
      <c r="F31" s="172">
        <f t="shared" si="0"/>
        <v>0.626454501612494</v>
      </c>
    </row>
    <row r="32" spans="1:6" s="168" customFormat="1" ht="15">
      <c r="A32" s="169">
        <v>27</v>
      </c>
      <c r="B32" s="170" t="s">
        <v>633</v>
      </c>
      <c r="C32" s="171">
        <v>436136</v>
      </c>
      <c r="D32" s="171">
        <v>262787</v>
      </c>
      <c r="E32" s="171">
        <v>173349</v>
      </c>
      <c r="F32" s="172">
        <f t="shared" si="0"/>
        <v>0.6025345305134179</v>
      </c>
    </row>
    <row r="33" spans="1:6" s="168" customFormat="1" ht="15">
      <c r="A33" s="169">
        <v>28</v>
      </c>
      <c r="B33" s="170" t="s">
        <v>1158</v>
      </c>
      <c r="C33" s="171">
        <v>390779</v>
      </c>
      <c r="D33" s="171">
        <v>213032</v>
      </c>
      <c r="E33" s="171">
        <v>177747</v>
      </c>
      <c r="F33" s="172">
        <f t="shared" si="0"/>
        <v>0.5451470012462287</v>
      </c>
    </row>
    <row r="34" spans="1:6" s="168" customFormat="1" ht="15">
      <c r="A34" s="169">
        <v>29</v>
      </c>
      <c r="B34" s="170" t="s">
        <v>944</v>
      </c>
      <c r="C34" s="171">
        <v>1227799</v>
      </c>
      <c r="D34" s="171">
        <v>667189</v>
      </c>
      <c r="E34" s="171">
        <v>560610</v>
      </c>
      <c r="F34" s="172">
        <f t="shared" si="0"/>
        <v>0.5434024624551739</v>
      </c>
    </row>
    <row r="35" spans="1:6" s="168" customFormat="1" ht="15">
      <c r="A35" s="169">
        <v>30</v>
      </c>
      <c r="B35" s="170" t="s">
        <v>896</v>
      </c>
      <c r="C35" s="171">
        <v>361031</v>
      </c>
      <c r="D35" s="171">
        <v>194081</v>
      </c>
      <c r="E35" s="171">
        <v>166950</v>
      </c>
      <c r="F35" s="172">
        <f t="shared" si="0"/>
        <v>0.5375743357218632</v>
      </c>
    </row>
    <row r="36" spans="1:6" s="168" customFormat="1" ht="15">
      <c r="A36" s="169">
        <v>31</v>
      </c>
      <c r="B36" s="170" t="s">
        <v>1178</v>
      </c>
      <c r="C36" s="171">
        <v>736018</v>
      </c>
      <c r="D36" s="171">
        <v>390585</v>
      </c>
      <c r="E36" s="171">
        <v>345433</v>
      </c>
      <c r="F36" s="172">
        <f t="shared" si="0"/>
        <v>0.5306731628846033</v>
      </c>
    </row>
    <row r="37" spans="1:6" s="168" customFormat="1" ht="15">
      <c r="A37" s="169">
        <v>32</v>
      </c>
      <c r="B37" s="170" t="s">
        <v>281</v>
      </c>
      <c r="C37" s="171">
        <v>363458</v>
      </c>
      <c r="D37" s="171">
        <v>191609</v>
      </c>
      <c r="E37" s="171">
        <v>171849</v>
      </c>
      <c r="F37" s="172">
        <f t="shared" si="0"/>
        <v>0.527183333425045</v>
      </c>
    </row>
    <row r="38" spans="1:6" s="168" customFormat="1" ht="15">
      <c r="A38" s="169">
        <v>33</v>
      </c>
      <c r="B38" s="170" t="s">
        <v>816</v>
      </c>
      <c r="C38" s="171">
        <v>3787139</v>
      </c>
      <c r="D38" s="171">
        <v>1987504</v>
      </c>
      <c r="E38" s="171">
        <v>1799635</v>
      </c>
      <c r="F38" s="172">
        <f aca="true" t="shared" si="1" ref="F38:F55">D38/C38</f>
        <v>0.5248035522329653</v>
      </c>
    </row>
    <row r="39" spans="1:6" s="168" customFormat="1" ht="15">
      <c r="A39" s="169">
        <v>34</v>
      </c>
      <c r="B39" s="170" t="s">
        <v>1154</v>
      </c>
      <c r="C39" s="171">
        <v>517191</v>
      </c>
      <c r="D39" s="171">
        <v>267742</v>
      </c>
      <c r="E39" s="171">
        <v>249449</v>
      </c>
      <c r="F39" s="172">
        <f t="shared" si="1"/>
        <v>0.517684955848033</v>
      </c>
    </row>
    <row r="40" spans="1:6" s="168" customFormat="1" ht="15">
      <c r="A40" s="169">
        <v>35</v>
      </c>
      <c r="B40" s="170" t="s">
        <v>970</v>
      </c>
      <c r="C40" s="171">
        <v>468337</v>
      </c>
      <c r="D40" s="171">
        <v>236907</v>
      </c>
      <c r="E40" s="171">
        <v>231430</v>
      </c>
      <c r="F40" s="172">
        <f t="shared" si="1"/>
        <v>0.5058472851813972</v>
      </c>
    </row>
    <row r="41" spans="1:6" s="168" customFormat="1" ht="15">
      <c r="A41" s="169">
        <v>36</v>
      </c>
      <c r="B41" s="170" t="s">
        <v>1169</v>
      </c>
      <c r="C41" s="171">
        <v>357006</v>
      </c>
      <c r="D41" s="171">
        <v>177973</v>
      </c>
      <c r="E41" s="171">
        <v>179033</v>
      </c>
      <c r="F41" s="172">
        <f t="shared" si="1"/>
        <v>0.49851543111320257</v>
      </c>
    </row>
    <row r="42" spans="1:6" s="168" customFormat="1" ht="15">
      <c r="A42" s="169">
        <v>37</v>
      </c>
      <c r="B42" s="170" t="s">
        <v>695</v>
      </c>
      <c r="C42" s="171">
        <v>755230</v>
      </c>
      <c r="D42" s="171">
        <v>373626</v>
      </c>
      <c r="E42" s="171">
        <v>381604</v>
      </c>
      <c r="F42" s="172">
        <f t="shared" si="1"/>
        <v>0.4947181653271189</v>
      </c>
    </row>
    <row r="43" spans="1:6" s="168" customFormat="1" ht="15">
      <c r="A43" s="169">
        <v>38</v>
      </c>
      <c r="B43" s="170" t="s">
        <v>589</v>
      </c>
      <c r="C43" s="171">
        <v>733935</v>
      </c>
      <c r="D43" s="171">
        <v>360571</v>
      </c>
      <c r="E43" s="171">
        <v>373364</v>
      </c>
      <c r="F43" s="172">
        <f t="shared" si="1"/>
        <v>0.4912846505480731</v>
      </c>
    </row>
    <row r="44" spans="1:6" s="168" customFormat="1" ht="15">
      <c r="A44" s="169">
        <v>39</v>
      </c>
      <c r="B44" s="170" t="s">
        <v>960</v>
      </c>
      <c r="C44" s="171">
        <v>634362</v>
      </c>
      <c r="D44" s="171">
        <v>308396</v>
      </c>
      <c r="E44" s="171">
        <v>325966</v>
      </c>
      <c r="F44" s="172">
        <f t="shared" si="1"/>
        <v>0.48615144034478736</v>
      </c>
    </row>
    <row r="45" spans="1:6" s="168" customFormat="1" ht="15">
      <c r="A45" s="169">
        <v>40</v>
      </c>
      <c r="B45" s="170" t="s">
        <v>800</v>
      </c>
      <c r="C45" s="171">
        <v>568453</v>
      </c>
      <c r="D45" s="171">
        <v>262511</v>
      </c>
      <c r="E45" s="171">
        <v>305942</v>
      </c>
      <c r="F45" s="172">
        <f t="shared" si="1"/>
        <v>0.46179895259590503</v>
      </c>
    </row>
    <row r="46" spans="1:6" s="168" customFormat="1" ht="15">
      <c r="A46" s="169">
        <v>41</v>
      </c>
      <c r="B46" s="170" t="s">
        <v>1001</v>
      </c>
      <c r="C46" s="171">
        <v>2214654</v>
      </c>
      <c r="D46" s="171">
        <v>1013128</v>
      </c>
      <c r="E46" s="171">
        <v>1201526</v>
      </c>
      <c r="F46" s="172">
        <f t="shared" si="1"/>
        <v>0.4574655905617762</v>
      </c>
    </row>
    <row r="47" spans="1:6" s="168" customFormat="1" ht="15">
      <c r="A47" s="169">
        <v>42</v>
      </c>
      <c r="B47" s="170" t="s">
        <v>1097</v>
      </c>
      <c r="C47" s="171">
        <v>1433880</v>
      </c>
      <c r="D47" s="171">
        <v>652763</v>
      </c>
      <c r="E47" s="171">
        <v>781117</v>
      </c>
      <c r="F47" s="172">
        <f t="shared" si="1"/>
        <v>0.45524241917036296</v>
      </c>
    </row>
    <row r="48" spans="1:6" s="168" customFormat="1" ht="15">
      <c r="A48" s="169">
        <v>43</v>
      </c>
      <c r="B48" s="170" t="s">
        <v>1066</v>
      </c>
      <c r="C48" s="171">
        <v>497287</v>
      </c>
      <c r="D48" s="171">
        <v>208456</v>
      </c>
      <c r="E48" s="171">
        <v>288831</v>
      </c>
      <c r="F48" s="172">
        <f t="shared" si="1"/>
        <v>0.4191865059814554</v>
      </c>
    </row>
    <row r="49" spans="1:6" s="168" customFormat="1" ht="15">
      <c r="A49" s="169">
        <v>44</v>
      </c>
      <c r="B49" s="170" t="s">
        <v>629</v>
      </c>
      <c r="C49" s="171">
        <v>625364</v>
      </c>
      <c r="D49" s="171">
        <v>247595</v>
      </c>
      <c r="E49" s="171">
        <v>377769</v>
      </c>
      <c r="F49" s="172">
        <f t="shared" si="1"/>
        <v>0.3959214153676899</v>
      </c>
    </row>
    <row r="50" spans="1:6" s="168" customFormat="1" ht="15">
      <c r="A50" s="169">
        <v>45</v>
      </c>
      <c r="B50" s="170" t="s">
        <v>1142</v>
      </c>
      <c r="C50" s="171">
        <v>626337</v>
      </c>
      <c r="D50" s="171">
        <v>225396</v>
      </c>
      <c r="E50" s="171">
        <v>400941</v>
      </c>
      <c r="F50" s="172">
        <f t="shared" si="1"/>
        <v>0.3598637794031009</v>
      </c>
    </row>
    <row r="51" spans="1:6" s="168" customFormat="1" ht="15">
      <c r="A51" s="169">
        <v>46</v>
      </c>
      <c r="B51" s="170" t="s">
        <v>911</v>
      </c>
      <c r="C51" s="171">
        <v>1332060</v>
      </c>
      <c r="D51" s="171">
        <v>441989</v>
      </c>
      <c r="E51" s="171">
        <v>890071</v>
      </c>
      <c r="F51" s="172">
        <f t="shared" si="1"/>
        <v>0.3318086272390133</v>
      </c>
    </row>
    <row r="52" spans="1:6" s="168" customFormat="1" ht="15">
      <c r="A52" s="169">
        <v>47</v>
      </c>
      <c r="B52" s="170" t="s">
        <v>1442</v>
      </c>
      <c r="C52" s="171">
        <v>741044</v>
      </c>
      <c r="D52" s="171">
        <v>235998</v>
      </c>
      <c r="E52" s="171">
        <v>505046</v>
      </c>
      <c r="F52" s="172">
        <f t="shared" si="1"/>
        <v>0.3184669196430981</v>
      </c>
    </row>
    <row r="53" spans="1:6" s="168" customFormat="1" ht="15">
      <c r="A53" s="169">
        <v>48</v>
      </c>
      <c r="B53" s="170" t="s">
        <v>1005</v>
      </c>
      <c r="C53" s="171">
        <v>822089</v>
      </c>
      <c r="D53" s="171">
        <v>260222</v>
      </c>
      <c r="E53" s="171">
        <v>561867</v>
      </c>
      <c r="F53" s="172">
        <f t="shared" si="1"/>
        <v>0.3165375038469071</v>
      </c>
    </row>
    <row r="54" spans="1:6" s="168" customFormat="1" ht="15">
      <c r="A54" s="169">
        <v>49</v>
      </c>
      <c r="B54" s="170" t="s">
        <v>785</v>
      </c>
      <c r="C54" s="171">
        <v>824226</v>
      </c>
      <c r="D54" s="171">
        <v>253975</v>
      </c>
      <c r="E54" s="171">
        <v>570252</v>
      </c>
      <c r="F54" s="172">
        <f t="shared" si="1"/>
        <v>0.3081375739178332</v>
      </c>
    </row>
    <row r="55" spans="1:6" s="168" customFormat="1" ht="15">
      <c r="A55" s="169">
        <v>50</v>
      </c>
      <c r="B55" s="170" t="s">
        <v>1470</v>
      </c>
      <c r="C55" s="171">
        <v>760317</v>
      </c>
      <c r="D55" s="171">
        <v>201322</v>
      </c>
      <c r="E55" s="171">
        <v>558995</v>
      </c>
      <c r="F55" s="172">
        <f t="shared" si="1"/>
        <v>0.2647869244012695</v>
      </c>
    </row>
  </sheetData>
  <sheetProtection/>
  <mergeCells count="1">
    <mergeCell ref="A3:F3"/>
  </mergeCells>
  <printOptions/>
  <pageMargins left="0.7" right="0.7" top="0.75" bottom="0.75" header="0.3" footer="0.3"/>
  <pageSetup fitToHeight="0" fitToWidth="1" orientation="portrait"/>
</worksheet>
</file>

<file path=xl/worksheets/sheet2.xml><?xml version="1.0" encoding="utf-8"?>
<worksheet xmlns="http://schemas.openxmlformats.org/spreadsheetml/2006/main" xmlns:r="http://schemas.openxmlformats.org/officeDocument/2006/relationships">
  <sheetPr>
    <pageSetUpPr fitToPage="1"/>
  </sheetPr>
  <dimension ref="A1:CD167"/>
  <sheetViews>
    <sheetView zoomScalePageLayoutView="0" workbookViewId="0" topLeftCell="A1">
      <pane xSplit="24180" topLeftCell="AI1" activePane="topLeft" state="split"/>
      <selection pane="topLeft" activeCell="A1" sqref="A1"/>
      <selection pane="topRight" activeCell="AI1" sqref="AI1"/>
    </sheetView>
  </sheetViews>
  <sheetFormatPr defaultColWidth="9.140625" defaultRowHeight="12.75"/>
  <cols>
    <col min="1" max="1" width="6.8515625" style="115" bestFit="1" customWidth="1"/>
    <col min="2" max="2" width="69.421875" style="111" customWidth="1"/>
    <col min="3" max="3" width="8.28125" style="111" customWidth="1"/>
    <col min="4" max="4" width="10.421875" style="111" customWidth="1"/>
    <col min="5" max="5" width="20.421875" style="117" customWidth="1"/>
    <col min="6" max="16384" width="9.140625" style="111" customWidth="1"/>
  </cols>
  <sheetData>
    <row r="1" spans="1:5" ht="30.75">
      <c r="A1" s="254" t="s">
        <v>71</v>
      </c>
      <c r="B1" s="108"/>
      <c r="C1" s="109"/>
      <c r="D1" s="109"/>
      <c r="E1" s="110"/>
    </row>
    <row r="2" spans="1:5" ht="50.25" customHeight="1">
      <c r="A2" s="296" t="s">
        <v>1372</v>
      </c>
      <c r="B2" s="296"/>
      <c r="C2" s="296"/>
      <c r="D2" s="296"/>
      <c r="E2" s="296"/>
    </row>
    <row r="3" spans="1:5" ht="18.75" customHeight="1">
      <c r="A3" s="297" t="s">
        <v>70</v>
      </c>
      <c r="B3" s="297"/>
      <c r="C3" s="297"/>
      <c r="D3" s="297"/>
      <c r="E3" s="297"/>
    </row>
    <row r="4" spans="1:5" ht="13.5">
      <c r="A4" s="112"/>
      <c r="B4" s="113"/>
      <c r="C4" s="113"/>
      <c r="D4" s="113"/>
      <c r="E4" s="114"/>
    </row>
    <row r="5" spans="1:3" ht="15">
      <c r="A5" s="115" t="s">
        <v>1204</v>
      </c>
      <c r="B5" s="116" t="s">
        <v>1205</v>
      </c>
      <c r="C5" s="116" t="s">
        <v>1206</v>
      </c>
    </row>
    <row r="6" spans="2:3" ht="15">
      <c r="B6" s="116" t="s">
        <v>1025</v>
      </c>
      <c r="C6" s="116" t="s">
        <v>1026</v>
      </c>
    </row>
    <row r="7" spans="2:3" ht="15">
      <c r="B7" s="116" t="s">
        <v>1027</v>
      </c>
      <c r="C7" s="116" t="s">
        <v>1231</v>
      </c>
    </row>
    <row r="8" spans="2:3" ht="15">
      <c r="B8" s="116"/>
      <c r="C8" s="116" t="s">
        <v>1232</v>
      </c>
    </row>
    <row r="9" ht="15">
      <c r="C9" s="114"/>
    </row>
    <row r="10" spans="1:77" s="123" customFormat="1" ht="15">
      <c r="A10" s="118" t="s">
        <v>1233</v>
      </c>
      <c r="B10" s="119" t="s">
        <v>1234</v>
      </c>
      <c r="C10" s="120" t="s">
        <v>1235</v>
      </c>
      <c r="D10" s="121" t="s">
        <v>1236</v>
      </c>
      <c r="E10" s="119" t="s">
        <v>342</v>
      </c>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row>
    <row r="11" spans="1:5" s="128" customFormat="1" ht="16.5">
      <c r="A11" s="124">
        <v>1</v>
      </c>
      <c r="B11" s="125" t="s">
        <v>1237</v>
      </c>
      <c r="C11" s="126" t="s">
        <v>1238</v>
      </c>
      <c r="D11" s="127">
        <v>490125</v>
      </c>
      <c r="E11" s="125" t="s">
        <v>880</v>
      </c>
    </row>
    <row r="12" spans="1:5" s="128" customFormat="1" ht="16.5">
      <c r="A12" s="124">
        <v>2</v>
      </c>
      <c r="B12" s="125" t="s">
        <v>1239</v>
      </c>
      <c r="C12" s="126" t="s">
        <v>1240</v>
      </c>
      <c r="D12" s="127">
        <v>49246</v>
      </c>
      <c r="E12" s="125" t="s">
        <v>565</v>
      </c>
    </row>
    <row r="13" spans="1:5" ht="15">
      <c r="A13" s="124">
        <v>3</v>
      </c>
      <c r="B13" s="125" t="s">
        <v>1241</v>
      </c>
      <c r="C13" s="126" t="s">
        <v>1242</v>
      </c>
      <c r="D13" s="127">
        <v>27765</v>
      </c>
      <c r="E13" s="125" t="s">
        <v>734</v>
      </c>
    </row>
    <row r="14" spans="1:5" ht="15">
      <c r="A14" s="124">
        <v>4</v>
      </c>
      <c r="B14" s="125" t="s">
        <v>1044</v>
      </c>
      <c r="C14" s="126" t="s">
        <v>1238</v>
      </c>
      <c r="D14" s="127">
        <v>25631</v>
      </c>
      <c r="E14" s="125" t="s">
        <v>960</v>
      </c>
    </row>
    <row r="15" spans="1:5" ht="15">
      <c r="A15" s="124">
        <v>5</v>
      </c>
      <c r="B15" s="125" t="s">
        <v>1045</v>
      </c>
      <c r="C15" s="126" t="s">
        <v>1240</v>
      </c>
      <c r="D15" s="127">
        <v>24293</v>
      </c>
      <c r="E15" s="125" t="s">
        <v>653</v>
      </c>
    </row>
    <row r="16" spans="1:5" ht="15">
      <c r="A16" s="124">
        <v>6</v>
      </c>
      <c r="B16" s="125" t="s">
        <v>1046</v>
      </c>
      <c r="C16" s="126" t="s">
        <v>1242</v>
      </c>
      <c r="D16" s="127">
        <v>16094</v>
      </c>
      <c r="E16" s="125" t="s">
        <v>1097</v>
      </c>
    </row>
    <row r="17" spans="1:5" ht="15.75" customHeight="1">
      <c r="A17" s="124">
        <v>7</v>
      </c>
      <c r="B17" s="129" t="s">
        <v>1047</v>
      </c>
      <c r="C17" s="126" t="s">
        <v>1240</v>
      </c>
      <c r="D17" s="127">
        <v>14839</v>
      </c>
      <c r="E17" s="125" t="s">
        <v>1182</v>
      </c>
    </row>
    <row r="18" spans="1:5" ht="15">
      <c r="A18" s="124">
        <v>8</v>
      </c>
      <c r="B18" s="125" t="s">
        <v>1048</v>
      </c>
      <c r="C18" s="126" t="s">
        <v>1238</v>
      </c>
      <c r="D18" s="127">
        <v>9951</v>
      </c>
      <c r="E18" s="125" t="s">
        <v>997</v>
      </c>
    </row>
    <row r="19" spans="1:5" ht="15">
      <c r="A19" s="124">
        <v>9</v>
      </c>
      <c r="B19" s="125" t="s">
        <v>1033</v>
      </c>
      <c r="C19" s="126" t="s">
        <v>1242</v>
      </c>
      <c r="D19" s="127">
        <v>9270</v>
      </c>
      <c r="E19" s="125" t="s">
        <v>1001</v>
      </c>
    </row>
    <row r="20" spans="1:5" ht="15">
      <c r="A20" s="124">
        <v>10</v>
      </c>
      <c r="B20" s="125" t="s">
        <v>1049</v>
      </c>
      <c r="C20" s="126" t="s">
        <v>1240</v>
      </c>
      <c r="D20" s="127">
        <v>9180</v>
      </c>
      <c r="E20" s="125" t="s">
        <v>1162</v>
      </c>
    </row>
    <row r="21" spans="1:5" ht="15">
      <c r="A21" s="124">
        <v>11</v>
      </c>
      <c r="B21" s="125" t="s">
        <v>1050</v>
      </c>
      <c r="C21" s="126" t="s">
        <v>1238</v>
      </c>
      <c r="D21" s="127">
        <v>8960</v>
      </c>
      <c r="E21" s="125" t="s">
        <v>816</v>
      </c>
    </row>
    <row r="22" spans="1:5" ht="15">
      <c r="A22" s="124">
        <v>12</v>
      </c>
      <c r="B22" s="125" t="s">
        <v>1051</v>
      </c>
      <c r="C22" s="126" t="s">
        <v>1238</v>
      </c>
      <c r="D22" s="127">
        <v>8322</v>
      </c>
      <c r="E22" s="125" t="s">
        <v>785</v>
      </c>
    </row>
    <row r="23" spans="1:5" ht="15">
      <c r="A23" s="124">
        <v>13</v>
      </c>
      <c r="B23" s="125" t="s">
        <v>1052</v>
      </c>
      <c r="C23" s="126" t="s">
        <v>1053</v>
      </c>
      <c r="D23" s="127">
        <v>8262</v>
      </c>
      <c r="E23" s="125" t="s">
        <v>785</v>
      </c>
    </row>
    <row r="24" spans="1:5" ht="15">
      <c r="A24" s="124">
        <v>14</v>
      </c>
      <c r="B24" s="125" t="s">
        <v>1054</v>
      </c>
      <c r="C24" s="126" t="s">
        <v>1055</v>
      </c>
      <c r="D24" s="127">
        <v>7800</v>
      </c>
      <c r="E24" s="125" t="s">
        <v>1001</v>
      </c>
    </row>
    <row r="25" spans="1:5" ht="15">
      <c r="A25" s="124">
        <v>15</v>
      </c>
      <c r="B25" s="125" t="s">
        <v>1056</v>
      </c>
      <c r="C25" s="126" t="s">
        <v>1242</v>
      </c>
      <c r="D25" s="127">
        <v>7500</v>
      </c>
      <c r="E25" s="125" t="s">
        <v>1097</v>
      </c>
    </row>
    <row r="26" spans="1:5" ht="15">
      <c r="A26" s="124">
        <v>16</v>
      </c>
      <c r="B26" s="125" t="s">
        <v>1440</v>
      </c>
      <c r="C26" s="126" t="s">
        <v>1053</v>
      </c>
      <c r="D26" s="127">
        <v>7138</v>
      </c>
      <c r="E26" s="125" t="s">
        <v>657</v>
      </c>
    </row>
    <row r="27" spans="1:5" ht="15">
      <c r="A27" s="124">
        <v>17</v>
      </c>
      <c r="B27" s="125" t="s">
        <v>1441</v>
      </c>
      <c r="C27" s="126" t="s">
        <v>1242</v>
      </c>
      <c r="D27" s="127">
        <v>6932</v>
      </c>
      <c r="E27" s="125" t="s">
        <v>919</v>
      </c>
    </row>
    <row r="28" spans="1:5" ht="16.5" customHeight="1">
      <c r="A28" s="124">
        <v>18</v>
      </c>
      <c r="B28" s="129" t="s">
        <v>1047</v>
      </c>
      <c r="C28" s="130" t="s">
        <v>1240</v>
      </c>
      <c r="D28" s="131">
        <v>6800</v>
      </c>
      <c r="E28" s="132" t="s">
        <v>726</v>
      </c>
    </row>
    <row r="29" spans="1:5" ht="15">
      <c r="A29" s="124">
        <v>19</v>
      </c>
      <c r="B29" s="129" t="s">
        <v>1035</v>
      </c>
      <c r="C29" s="130" t="s">
        <v>1242</v>
      </c>
      <c r="D29" s="131">
        <v>6578</v>
      </c>
      <c r="E29" s="132" t="s">
        <v>1442</v>
      </c>
    </row>
    <row r="30" spans="1:5" ht="15">
      <c r="A30" s="124">
        <v>20</v>
      </c>
      <c r="B30" s="125" t="s">
        <v>1443</v>
      </c>
      <c r="C30" s="126" t="s">
        <v>1238</v>
      </c>
      <c r="D30" s="127">
        <v>5579</v>
      </c>
      <c r="E30" s="125" t="s">
        <v>896</v>
      </c>
    </row>
    <row r="31" spans="1:5" ht="15">
      <c r="A31" s="124">
        <v>21</v>
      </c>
      <c r="B31" s="125" t="s">
        <v>1036</v>
      </c>
      <c r="C31" s="126" t="s">
        <v>1242</v>
      </c>
      <c r="D31" s="127">
        <v>5366</v>
      </c>
      <c r="E31" s="125" t="s">
        <v>785</v>
      </c>
    </row>
    <row r="32" spans="1:5" ht="15">
      <c r="A32" s="124">
        <v>22</v>
      </c>
      <c r="B32" s="125" t="s">
        <v>1037</v>
      </c>
      <c r="C32" s="126" t="s">
        <v>1242</v>
      </c>
      <c r="D32" s="127">
        <v>5172</v>
      </c>
      <c r="E32" s="125" t="s">
        <v>875</v>
      </c>
    </row>
    <row r="33" spans="1:5" ht="15">
      <c r="A33" s="124">
        <v>23</v>
      </c>
      <c r="B33" s="125" t="s">
        <v>1444</v>
      </c>
      <c r="C33" s="126" t="s">
        <v>1242</v>
      </c>
      <c r="D33" s="127">
        <v>4766</v>
      </c>
      <c r="E33" s="125" t="s">
        <v>1005</v>
      </c>
    </row>
    <row r="34" spans="1:5" ht="15">
      <c r="A34" s="124">
        <v>24</v>
      </c>
      <c r="B34" s="125" t="s">
        <v>1445</v>
      </c>
      <c r="C34" s="126" t="s">
        <v>1238</v>
      </c>
      <c r="D34" s="127">
        <v>4558</v>
      </c>
      <c r="E34" s="125" t="s">
        <v>565</v>
      </c>
    </row>
    <row r="35" spans="1:5" ht="15">
      <c r="A35" s="124">
        <v>25</v>
      </c>
      <c r="B35" s="125" t="s">
        <v>1039</v>
      </c>
      <c r="C35" s="126" t="s">
        <v>1242</v>
      </c>
      <c r="D35" s="127">
        <v>4500</v>
      </c>
      <c r="E35" s="125" t="s">
        <v>880</v>
      </c>
    </row>
    <row r="36" spans="1:5" ht="15">
      <c r="A36" s="124">
        <v>26</v>
      </c>
      <c r="B36" s="125" t="s">
        <v>1040</v>
      </c>
      <c r="C36" s="126" t="s">
        <v>1242</v>
      </c>
      <c r="D36" s="127">
        <v>4282</v>
      </c>
      <c r="E36" s="125" t="s">
        <v>816</v>
      </c>
    </row>
    <row r="37" spans="1:5" ht="15">
      <c r="A37" s="124">
        <v>27</v>
      </c>
      <c r="B37" s="125" t="s">
        <v>1446</v>
      </c>
      <c r="C37" s="126" t="s">
        <v>1242</v>
      </c>
      <c r="D37" s="127">
        <v>4201</v>
      </c>
      <c r="E37" s="125" t="s">
        <v>785</v>
      </c>
    </row>
    <row r="38" spans="1:5" s="133" customFormat="1" ht="15">
      <c r="A38" s="124">
        <v>28</v>
      </c>
      <c r="B38" s="125" t="s">
        <v>1447</v>
      </c>
      <c r="C38" s="126" t="s">
        <v>1242</v>
      </c>
      <c r="D38" s="127">
        <v>4167</v>
      </c>
      <c r="E38" s="125" t="s">
        <v>1078</v>
      </c>
    </row>
    <row r="39" spans="1:5" ht="15">
      <c r="A39" s="124">
        <v>29</v>
      </c>
      <c r="B39" s="125" t="s">
        <v>1448</v>
      </c>
      <c r="C39" s="126" t="s">
        <v>1238</v>
      </c>
      <c r="D39" s="127">
        <v>3994</v>
      </c>
      <c r="E39" s="125" t="s">
        <v>785</v>
      </c>
    </row>
    <row r="40" spans="1:5" ht="15">
      <c r="A40" s="124">
        <v>30</v>
      </c>
      <c r="B40" s="125" t="s">
        <v>1042</v>
      </c>
      <c r="C40" s="126" t="s">
        <v>1242</v>
      </c>
      <c r="D40" s="127">
        <v>3653</v>
      </c>
      <c r="E40" s="125" t="s">
        <v>944</v>
      </c>
    </row>
    <row r="41" spans="1:5" ht="15">
      <c r="A41" s="124">
        <v>31</v>
      </c>
      <c r="B41" s="125" t="s">
        <v>1449</v>
      </c>
      <c r="C41" s="126" t="s">
        <v>1242</v>
      </c>
      <c r="D41" s="127">
        <v>3630</v>
      </c>
      <c r="E41" s="125" t="s">
        <v>1178</v>
      </c>
    </row>
    <row r="42" spans="1:5" ht="15">
      <c r="A42" s="124">
        <v>32</v>
      </c>
      <c r="B42" s="125" t="s">
        <v>1450</v>
      </c>
      <c r="C42" s="130" t="s">
        <v>1238</v>
      </c>
      <c r="D42" s="131">
        <v>3572</v>
      </c>
      <c r="E42" s="132" t="s">
        <v>1162</v>
      </c>
    </row>
    <row r="43" spans="1:5" ht="15">
      <c r="A43" s="124">
        <v>33</v>
      </c>
      <c r="B43" s="125" t="s">
        <v>1267</v>
      </c>
      <c r="C43" s="130" t="s">
        <v>1238</v>
      </c>
      <c r="D43" s="131">
        <v>3440</v>
      </c>
      <c r="E43" s="132" t="s">
        <v>1162</v>
      </c>
    </row>
    <row r="44" spans="1:5" ht="15">
      <c r="A44" s="124">
        <v>34</v>
      </c>
      <c r="B44" s="125" t="s">
        <v>1268</v>
      </c>
      <c r="C44" s="126" t="s">
        <v>1238</v>
      </c>
      <c r="D44" s="127">
        <v>3410</v>
      </c>
      <c r="E44" s="132" t="s">
        <v>1162</v>
      </c>
    </row>
    <row r="45" spans="1:5" ht="15">
      <c r="A45" s="124">
        <v>35</v>
      </c>
      <c r="B45" s="125" t="s">
        <v>1269</v>
      </c>
      <c r="C45" s="126" t="s">
        <v>1242</v>
      </c>
      <c r="D45" s="127">
        <v>3400</v>
      </c>
      <c r="E45" s="132" t="s">
        <v>699</v>
      </c>
    </row>
    <row r="46" spans="1:5" ht="15">
      <c r="A46" s="124">
        <v>36</v>
      </c>
      <c r="B46" s="125" t="s">
        <v>1270</v>
      </c>
      <c r="C46" s="126" t="s">
        <v>1055</v>
      </c>
      <c r="D46" s="127">
        <v>3200</v>
      </c>
      <c r="E46" s="125" t="s">
        <v>629</v>
      </c>
    </row>
    <row r="47" spans="1:5" ht="15">
      <c r="A47" s="124">
        <v>37</v>
      </c>
      <c r="B47" s="125" t="s">
        <v>1271</v>
      </c>
      <c r="C47" s="126" t="s">
        <v>1242</v>
      </c>
      <c r="D47" s="127">
        <v>3173</v>
      </c>
      <c r="E47" s="125" t="s">
        <v>944</v>
      </c>
    </row>
    <row r="48" spans="1:5" ht="15">
      <c r="A48" s="124">
        <v>38</v>
      </c>
      <c r="B48" s="125" t="s">
        <v>830</v>
      </c>
      <c r="C48" s="126" t="s">
        <v>1242</v>
      </c>
      <c r="D48" s="127">
        <v>3170</v>
      </c>
      <c r="E48" s="125" t="s">
        <v>1158</v>
      </c>
    </row>
    <row r="49" spans="1:5" ht="15">
      <c r="A49" s="124">
        <v>39</v>
      </c>
      <c r="B49" s="125" t="s">
        <v>1272</v>
      </c>
      <c r="C49" s="126" t="s">
        <v>1242</v>
      </c>
      <c r="D49" s="127">
        <v>3079</v>
      </c>
      <c r="E49" s="125" t="s">
        <v>785</v>
      </c>
    </row>
    <row r="50" spans="1:5" ht="17.25" customHeight="1">
      <c r="A50" s="124">
        <v>40</v>
      </c>
      <c r="B50" s="125" t="s">
        <v>1273</v>
      </c>
      <c r="C50" s="126" t="s">
        <v>1242</v>
      </c>
      <c r="D50" s="127">
        <v>3033</v>
      </c>
      <c r="E50" s="125" t="s">
        <v>649</v>
      </c>
    </row>
    <row r="51" spans="1:5" ht="17.25" customHeight="1">
      <c r="A51" s="124">
        <v>41</v>
      </c>
      <c r="B51" s="125" t="s">
        <v>1274</v>
      </c>
      <c r="C51" s="126" t="s">
        <v>1275</v>
      </c>
      <c r="D51" s="127">
        <v>2800</v>
      </c>
      <c r="E51" s="125" t="s">
        <v>915</v>
      </c>
    </row>
    <row r="52" spans="1:5" ht="15">
      <c r="A52" s="124">
        <v>42</v>
      </c>
      <c r="B52" s="125" t="s">
        <v>1276</v>
      </c>
      <c r="C52" s="126" t="s">
        <v>1242</v>
      </c>
      <c r="D52" s="127">
        <v>2765</v>
      </c>
      <c r="E52" s="125" t="s">
        <v>657</v>
      </c>
    </row>
    <row r="53" spans="1:5" ht="15">
      <c r="A53" s="124">
        <v>43</v>
      </c>
      <c r="B53" s="125" t="s">
        <v>1277</v>
      </c>
      <c r="C53" s="126" t="s">
        <v>1275</v>
      </c>
      <c r="D53" s="127">
        <v>2641</v>
      </c>
      <c r="E53" s="125" t="s">
        <v>816</v>
      </c>
    </row>
    <row r="54" spans="1:5" ht="15">
      <c r="A54" s="124">
        <v>44</v>
      </c>
      <c r="B54" s="125" t="s">
        <v>1278</v>
      </c>
      <c r="C54" s="126" t="s">
        <v>1242</v>
      </c>
      <c r="D54" s="127">
        <v>2626</v>
      </c>
      <c r="E54" s="125" t="s">
        <v>785</v>
      </c>
    </row>
    <row r="55" spans="1:5" ht="15">
      <c r="A55" s="124">
        <v>45</v>
      </c>
      <c r="B55" s="125" t="s">
        <v>1279</v>
      </c>
      <c r="C55" s="126" t="s">
        <v>1242</v>
      </c>
      <c r="D55" s="127">
        <v>2600</v>
      </c>
      <c r="E55" s="132" t="s">
        <v>1442</v>
      </c>
    </row>
    <row r="56" spans="1:5" ht="15">
      <c r="A56" s="124">
        <v>46</v>
      </c>
      <c r="B56" s="125" t="s">
        <v>1280</v>
      </c>
      <c r="C56" s="126" t="s">
        <v>1242</v>
      </c>
      <c r="D56" s="127">
        <v>2404.7</v>
      </c>
      <c r="E56" s="125" t="s">
        <v>919</v>
      </c>
    </row>
    <row r="57" spans="1:5" ht="15">
      <c r="A57" s="124">
        <v>47</v>
      </c>
      <c r="B57" s="125" t="s">
        <v>1117</v>
      </c>
      <c r="C57" s="126" t="s">
        <v>1055</v>
      </c>
      <c r="D57" s="127">
        <v>2381</v>
      </c>
      <c r="E57" s="125" t="s">
        <v>1022</v>
      </c>
    </row>
    <row r="58" spans="1:5" ht="15">
      <c r="A58" s="124">
        <v>48</v>
      </c>
      <c r="B58" s="125" t="s">
        <v>1118</v>
      </c>
      <c r="C58" s="126" t="s">
        <v>1055</v>
      </c>
      <c r="D58" s="127">
        <v>2319</v>
      </c>
      <c r="E58" s="125" t="s">
        <v>1022</v>
      </c>
    </row>
    <row r="59" spans="1:5" ht="15">
      <c r="A59" s="124">
        <v>49</v>
      </c>
      <c r="B59" s="125" t="s">
        <v>1119</v>
      </c>
      <c r="C59" s="126" t="s">
        <v>1055</v>
      </c>
      <c r="D59" s="127">
        <v>2168</v>
      </c>
      <c r="E59" s="125" t="s">
        <v>1001</v>
      </c>
    </row>
    <row r="60" spans="1:5" ht="15">
      <c r="A60" s="124">
        <v>50</v>
      </c>
      <c r="B60" s="125" t="s">
        <v>1120</v>
      </c>
      <c r="C60" s="126" t="s">
        <v>1242</v>
      </c>
      <c r="D60" s="127">
        <v>2031</v>
      </c>
      <c r="E60" s="125" t="s">
        <v>816</v>
      </c>
    </row>
    <row r="61" spans="1:5" ht="15">
      <c r="A61" s="124">
        <v>51</v>
      </c>
      <c r="B61" s="125" t="s">
        <v>1121</v>
      </c>
      <c r="C61" s="126" t="s">
        <v>1238</v>
      </c>
      <c r="D61" s="127">
        <v>2007</v>
      </c>
      <c r="E61" s="125" t="s">
        <v>785</v>
      </c>
    </row>
    <row r="62" spans="1:5" ht="15">
      <c r="A62" s="124">
        <v>52</v>
      </c>
      <c r="B62" s="125" t="s">
        <v>1122</v>
      </c>
      <c r="C62" s="126" t="s">
        <v>1123</v>
      </c>
      <c r="D62" s="127">
        <v>1973.24</v>
      </c>
      <c r="E62" s="125" t="s">
        <v>875</v>
      </c>
    </row>
    <row r="63" spans="1:5" ht="15">
      <c r="A63" s="124">
        <v>53</v>
      </c>
      <c r="B63" s="125" t="s">
        <v>1124</v>
      </c>
      <c r="C63" s="126" t="s">
        <v>1242</v>
      </c>
      <c r="D63" s="127">
        <v>1952</v>
      </c>
      <c r="E63" s="125" t="s">
        <v>944</v>
      </c>
    </row>
    <row r="64" spans="1:5" ht="15">
      <c r="A64" s="124">
        <v>54</v>
      </c>
      <c r="B64" s="125" t="s">
        <v>1472</v>
      </c>
      <c r="C64" s="126" t="s">
        <v>1238</v>
      </c>
      <c r="D64" s="127">
        <v>1900</v>
      </c>
      <c r="E64" s="125" t="s">
        <v>649</v>
      </c>
    </row>
    <row r="65" spans="1:5" ht="15">
      <c r="A65" s="124">
        <v>55</v>
      </c>
      <c r="B65" s="125" t="s">
        <v>1473</v>
      </c>
      <c r="C65" s="126" t="s">
        <v>1242</v>
      </c>
      <c r="D65" s="127">
        <v>1866</v>
      </c>
      <c r="E65" s="125" t="s">
        <v>695</v>
      </c>
    </row>
    <row r="66" spans="1:5" ht="15">
      <c r="A66" s="124">
        <v>56</v>
      </c>
      <c r="B66" s="125" t="s">
        <v>833</v>
      </c>
      <c r="C66" s="126" t="s">
        <v>1242</v>
      </c>
      <c r="D66" s="127">
        <v>1861</v>
      </c>
      <c r="E66" s="125" t="s">
        <v>691</v>
      </c>
    </row>
    <row r="67" spans="1:5" ht="15">
      <c r="A67" s="124">
        <v>57</v>
      </c>
      <c r="B67" s="125" t="s">
        <v>835</v>
      </c>
      <c r="C67" s="126" t="s">
        <v>1242</v>
      </c>
      <c r="D67" s="127">
        <v>1805</v>
      </c>
      <c r="E67" s="125" t="s">
        <v>1022</v>
      </c>
    </row>
    <row r="68" spans="1:5" ht="15">
      <c r="A68" s="124">
        <v>58</v>
      </c>
      <c r="B68" s="125" t="s">
        <v>1474</v>
      </c>
      <c r="C68" s="126" t="s">
        <v>1238</v>
      </c>
      <c r="D68" s="127">
        <v>1800</v>
      </c>
      <c r="E68" s="125" t="s">
        <v>919</v>
      </c>
    </row>
    <row r="69" spans="1:5" ht="15">
      <c r="A69" s="124">
        <v>59</v>
      </c>
      <c r="B69" s="125" t="s">
        <v>1475</v>
      </c>
      <c r="C69" s="126" t="s">
        <v>1055</v>
      </c>
      <c r="D69" s="127">
        <v>1782</v>
      </c>
      <c r="E69" s="132" t="s">
        <v>726</v>
      </c>
    </row>
    <row r="70" spans="1:5" ht="15" customHeight="1">
      <c r="A70" s="124">
        <v>60</v>
      </c>
      <c r="B70" s="125" t="s">
        <v>1476</v>
      </c>
      <c r="C70" s="126" t="s">
        <v>1242</v>
      </c>
      <c r="D70" s="127">
        <v>1778</v>
      </c>
      <c r="E70" s="125" t="s">
        <v>657</v>
      </c>
    </row>
    <row r="71" spans="1:5" ht="15" customHeight="1">
      <c r="A71" s="124">
        <v>61</v>
      </c>
      <c r="B71" s="125" t="s">
        <v>1477</v>
      </c>
      <c r="C71" s="126" t="s">
        <v>1242</v>
      </c>
      <c r="D71" s="127">
        <v>1771</v>
      </c>
      <c r="E71" s="125" t="s">
        <v>695</v>
      </c>
    </row>
    <row r="72" spans="1:5" ht="15" customHeight="1">
      <c r="A72" s="124">
        <v>62</v>
      </c>
      <c r="B72" s="125" t="s">
        <v>1478</v>
      </c>
      <c r="C72" s="126" t="s">
        <v>1242</v>
      </c>
      <c r="D72" s="127">
        <v>1755.66</v>
      </c>
      <c r="E72" s="125" t="s">
        <v>919</v>
      </c>
    </row>
    <row r="73" spans="1:5" ht="15" customHeight="1">
      <c r="A73" s="124">
        <v>63</v>
      </c>
      <c r="B73" s="125" t="s">
        <v>1134</v>
      </c>
      <c r="C73" s="126" t="s">
        <v>1053</v>
      </c>
      <c r="D73" s="127">
        <v>1754</v>
      </c>
      <c r="E73" s="125" t="s">
        <v>520</v>
      </c>
    </row>
    <row r="74" spans="1:5" ht="15" customHeight="1">
      <c r="A74" s="124">
        <v>64</v>
      </c>
      <c r="B74" s="125" t="s">
        <v>1135</v>
      </c>
      <c r="C74" s="126" t="s">
        <v>1055</v>
      </c>
      <c r="D74" s="127">
        <v>1720</v>
      </c>
      <c r="E74" s="125" t="s">
        <v>919</v>
      </c>
    </row>
    <row r="75" spans="1:5" ht="15" customHeight="1">
      <c r="A75" s="124">
        <v>65</v>
      </c>
      <c r="B75" s="125" t="s">
        <v>1136</v>
      </c>
      <c r="C75" s="126" t="s">
        <v>1238</v>
      </c>
      <c r="D75" s="127">
        <v>1708</v>
      </c>
      <c r="E75" s="125" t="s">
        <v>785</v>
      </c>
    </row>
    <row r="76" spans="1:5" ht="15" customHeight="1">
      <c r="A76" s="124">
        <v>66</v>
      </c>
      <c r="B76" s="125" t="s">
        <v>1137</v>
      </c>
      <c r="C76" s="126" t="s">
        <v>1238</v>
      </c>
      <c r="D76" s="127">
        <v>1680</v>
      </c>
      <c r="E76" s="125" t="s">
        <v>585</v>
      </c>
    </row>
    <row r="77" spans="1:5" ht="15" customHeight="1">
      <c r="A77" s="124">
        <v>67</v>
      </c>
      <c r="B77" s="125" t="s">
        <v>1138</v>
      </c>
      <c r="C77" s="126" t="s">
        <v>1055</v>
      </c>
      <c r="D77" s="127">
        <v>1642</v>
      </c>
      <c r="E77" s="125" t="s">
        <v>1097</v>
      </c>
    </row>
    <row r="78" spans="1:5" ht="15" customHeight="1">
      <c r="A78" s="124">
        <v>68</v>
      </c>
      <c r="B78" s="125" t="s">
        <v>1139</v>
      </c>
      <c r="C78" s="126" t="s">
        <v>1242</v>
      </c>
      <c r="D78" s="127">
        <v>1618</v>
      </c>
      <c r="E78" s="125" t="s">
        <v>1078</v>
      </c>
    </row>
    <row r="79" spans="1:5" ht="15" customHeight="1">
      <c r="A79" s="124">
        <v>69</v>
      </c>
      <c r="B79" s="125" t="s">
        <v>1140</v>
      </c>
      <c r="C79" s="126" t="s">
        <v>1123</v>
      </c>
      <c r="D79" s="127">
        <v>1510</v>
      </c>
      <c r="E79" s="125" t="s">
        <v>903</v>
      </c>
    </row>
    <row r="80" spans="1:5" ht="15" customHeight="1">
      <c r="A80" s="124">
        <v>70</v>
      </c>
      <c r="B80" s="125" t="s">
        <v>1141</v>
      </c>
      <c r="C80" s="126" t="s">
        <v>1242</v>
      </c>
      <c r="D80" s="127">
        <v>1493</v>
      </c>
      <c r="E80" s="125" t="s">
        <v>1142</v>
      </c>
    </row>
    <row r="81" spans="1:5" ht="15" customHeight="1">
      <c r="A81" s="124">
        <v>71</v>
      </c>
      <c r="B81" s="125" t="s">
        <v>1143</v>
      </c>
      <c r="C81" s="126" t="s">
        <v>1053</v>
      </c>
      <c r="D81" s="127">
        <v>1491</v>
      </c>
      <c r="E81" s="125" t="s">
        <v>923</v>
      </c>
    </row>
    <row r="82" spans="1:5" ht="15" customHeight="1">
      <c r="A82" s="124">
        <v>72</v>
      </c>
      <c r="B82" s="125" t="s">
        <v>839</v>
      </c>
      <c r="C82" s="126" t="s">
        <v>1242</v>
      </c>
      <c r="D82" s="127">
        <v>1475</v>
      </c>
      <c r="E82" s="125" t="s">
        <v>1173</v>
      </c>
    </row>
    <row r="83" spans="1:5" ht="15" customHeight="1">
      <c r="A83" s="124">
        <v>73</v>
      </c>
      <c r="B83" s="125" t="s">
        <v>840</v>
      </c>
      <c r="C83" s="126" t="s">
        <v>1242</v>
      </c>
      <c r="D83" s="127">
        <v>1472</v>
      </c>
      <c r="E83" s="125" t="s">
        <v>808</v>
      </c>
    </row>
    <row r="84" spans="1:5" ht="15" customHeight="1">
      <c r="A84" s="124">
        <v>74</v>
      </c>
      <c r="B84" s="125" t="s">
        <v>838</v>
      </c>
      <c r="C84" s="126" t="s">
        <v>1242</v>
      </c>
      <c r="D84" s="127">
        <v>1471</v>
      </c>
      <c r="E84" s="125" t="s">
        <v>577</v>
      </c>
    </row>
    <row r="85" spans="1:5" ht="15" customHeight="1">
      <c r="A85" s="124">
        <v>75</v>
      </c>
      <c r="B85" s="125" t="s">
        <v>841</v>
      </c>
      <c r="C85" s="126" t="s">
        <v>1242</v>
      </c>
      <c r="D85" s="127">
        <v>1439</v>
      </c>
      <c r="E85" s="125" t="s">
        <v>1070</v>
      </c>
    </row>
    <row r="86" spans="1:5" ht="15" customHeight="1">
      <c r="A86" s="124">
        <v>76</v>
      </c>
      <c r="B86" s="125" t="s">
        <v>1144</v>
      </c>
      <c r="C86" s="126" t="s">
        <v>1242</v>
      </c>
      <c r="D86" s="127">
        <v>1437</v>
      </c>
      <c r="E86" s="125" t="s">
        <v>816</v>
      </c>
    </row>
    <row r="87" spans="1:5" ht="15" customHeight="1">
      <c r="A87" s="124">
        <v>77</v>
      </c>
      <c r="B87" s="125" t="s">
        <v>1145</v>
      </c>
      <c r="C87" s="126" t="s">
        <v>1242</v>
      </c>
      <c r="D87" s="127">
        <v>1435</v>
      </c>
      <c r="E87" s="132" t="s">
        <v>1162</v>
      </c>
    </row>
    <row r="88" spans="1:5" ht="15" customHeight="1">
      <c r="A88" s="124">
        <v>78</v>
      </c>
      <c r="B88" s="125" t="s">
        <v>1146</v>
      </c>
      <c r="C88" s="126" t="s">
        <v>1242</v>
      </c>
      <c r="D88" s="127">
        <v>1431.35</v>
      </c>
      <c r="E88" s="125" t="s">
        <v>1001</v>
      </c>
    </row>
    <row r="89" spans="1:5" ht="15" customHeight="1">
      <c r="A89" s="124">
        <v>79</v>
      </c>
      <c r="B89" s="125" t="s">
        <v>843</v>
      </c>
      <c r="C89" s="126" t="s">
        <v>1242</v>
      </c>
      <c r="D89" s="127">
        <v>1424</v>
      </c>
      <c r="E89" s="125" t="s">
        <v>903</v>
      </c>
    </row>
    <row r="90" spans="1:5" ht="15" customHeight="1">
      <c r="A90" s="124">
        <v>80</v>
      </c>
      <c r="B90" s="125" t="s">
        <v>1147</v>
      </c>
      <c r="C90" s="126" t="s">
        <v>1242</v>
      </c>
      <c r="D90" s="127">
        <v>1411</v>
      </c>
      <c r="E90" s="125" t="s">
        <v>880</v>
      </c>
    </row>
    <row r="91" spans="1:5" ht="15" customHeight="1">
      <c r="A91" s="124">
        <v>81</v>
      </c>
      <c r="B91" s="125" t="s">
        <v>844</v>
      </c>
      <c r="C91" s="126" t="s">
        <v>1242</v>
      </c>
      <c r="D91" s="127">
        <v>1392</v>
      </c>
      <c r="E91" s="125" t="s">
        <v>911</v>
      </c>
    </row>
    <row r="92" spans="1:5" ht="15" customHeight="1">
      <c r="A92" s="124">
        <v>82</v>
      </c>
      <c r="B92" s="125" t="s">
        <v>1148</v>
      </c>
      <c r="C92" s="126" t="s">
        <v>1238</v>
      </c>
      <c r="D92" s="127">
        <v>1373.9</v>
      </c>
      <c r="E92" s="125" t="s">
        <v>997</v>
      </c>
    </row>
    <row r="93" spans="1:5" ht="15" customHeight="1">
      <c r="A93" s="124">
        <v>83</v>
      </c>
      <c r="B93" s="125" t="s">
        <v>846</v>
      </c>
      <c r="C93" s="126" t="s">
        <v>1242</v>
      </c>
      <c r="D93" s="127">
        <v>1347</v>
      </c>
      <c r="E93" s="125" t="s">
        <v>1009</v>
      </c>
    </row>
    <row r="94" spans="1:5" ht="15" customHeight="1">
      <c r="A94" s="124">
        <v>84</v>
      </c>
      <c r="B94" s="125" t="s">
        <v>1149</v>
      </c>
      <c r="C94" s="126" t="s">
        <v>1242</v>
      </c>
      <c r="D94" s="127">
        <v>1319</v>
      </c>
      <c r="E94" s="125" t="s">
        <v>585</v>
      </c>
    </row>
    <row r="95" spans="1:5" ht="15" customHeight="1">
      <c r="A95" s="124">
        <v>85</v>
      </c>
      <c r="B95" s="125" t="s">
        <v>1150</v>
      </c>
      <c r="C95" s="126" t="s">
        <v>1242</v>
      </c>
      <c r="D95" s="127">
        <v>1306</v>
      </c>
      <c r="E95" s="125" t="s">
        <v>828</v>
      </c>
    </row>
    <row r="96" spans="1:5" ht="15" customHeight="1">
      <c r="A96" s="124">
        <v>86</v>
      </c>
      <c r="B96" s="125" t="s">
        <v>927</v>
      </c>
      <c r="C96" s="126" t="s">
        <v>1242</v>
      </c>
      <c r="D96" s="127">
        <v>1300</v>
      </c>
      <c r="E96" s="125" t="s">
        <v>653</v>
      </c>
    </row>
    <row r="97" spans="1:5" ht="15" customHeight="1">
      <c r="A97" s="124">
        <v>87</v>
      </c>
      <c r="B97" s="125" t="s">
        <v>1037</v>
      </c>
      <c r="C97" s="126" t="s">
        <v>1242</v>
      </c>
      <c r="D97" s="127">
        <v>1293</v>
      </c>
      <c r="E97" s="125" t="s">
        <v>742</v>
      </c>
    </row>
    <row r="98" spans="1:5" ht="15" customHeight="1">
      <c r="A98" s="124">
        <v>88</v>
      </c>
      <c r="B98" s="125" t="s">
        <v>1489</v>
      </c>
      <c r="C98" s="126" t="s">
        <v>1242</v>
      </c>
      <c r="D98" s="127">
        <v>1284.2</v>
      </c>
      <c r="E98" s="125" t="s">
        <v>919</v>
      </c>
    </row>
    <row r="99" spans="1:5" ht="15" customHeight="1">
      <c r="A99" s="124">
        <v>89</v>
      </c>
      <c r="B99" s="125" t="s">
        <v>1490</v>
      </c>
      <c r="C99" s="126" t="s">
        <v>1242</v>
      </c>
      <c r="D99" s="127">
        <v>1260</v>
      </c>
      <c r="E99" s="125" t="s">
        <v>585</v>
      </c>
    </row>
    <row r="100" spans="1:5" ht="15" customHeight="1">
      <c r="A100" s="124">
        <v>90</v>
      </c>
      <c r="B100" s="125" t="s">
        <v>1491</v>
      </c>
      <c r="C100" s="126" t="s">
        <v>1242</v>
      </c>
      <c r="D100" s="127">
        <v>1255.42</v>
      </c>
      <c r="E100" s="125" t="s">
        <v>657</v>
      </c>
    </row>
    <row r="101" spans="1:5" ht="15" customHeight="1">
      <c r="A101" s="124">
        <v>91</v>
      </c>
      <c r="B101" s="125" t="s">
        <v>1492</v>
      </c>
      <c r="C101" s="126" t="s">
        <v>1123</v>
      </c>
      <c r="D101" s="127">
        <v>1220</v>
      </c>
      <c r="E101" s="125" t="s">
        <v>1062</v>
      </c>
    </row>
    <row r="102" spans="1:5" ht="15" customHeight="1">
      <c r="A102" s="124">
        <v>92</v>
      </c>
      <c r="B102" s="125" t="s">
        <v>1493</v>
      </c>
      <c r="C102" s="126" t="s">
        <v>1242</v>
      </c>
      <c r="D102" s="127">
        <v>1216</v>
      </c>
      <c r="E102" s="125" t="s">
        <v>569</v>
      </c>
    </row>
    <row r="103" spans="1:5" ht="15" customHeight="1">
      <c r="A103" s="124">
        <v>93</v>
      </c>
      <c r="B103" s="125" t="s">
        <v>1494</v>
      </c>
      <c r="C103" s="126" t="s">
        <v>1053</v>
      </c>
      <c r="D103" s="127">
        <v>1214.96</v>
      </c>
      <c r="E103" s="125" t="s">
        <v>520</v>
      </c>
    </row>
    <row r="104" spans="1:5" ht="15" customHeight="1">
      <c r="A104" s="124">
        <v>94</v>
      </c>
      <c r="B104" s="125" t="s">
        <v>1495</v>
      </c>
      <c r="C104" s="126" t="s">
        <v>1242</v>
      </c>
      <c r="D104" s="127">
        <v>1200</v>
      </c>
      <c r="E104" s="125" t="s">
        <v>1097</v>
      </c>
    </row>
    <row r="105" spans="1:5" ht="15" customHeight="1">
      <c r="A105" s="124">
        <v>95</v>
      </c>
      <c r="B105" s="125" t="s">
        <v>1259</v>
      </c>
      <c r="C105" s="126" t="s">
        <v>1242</v>
      </c>
      <c r="D105" s="127">
        <v>1200</v>
      </c>
      <c r="E105" s="125" t="s">
        <v>703</v>
      </c>
    </row>
    <row r="106" spans="1:5" ht="15" customHeight="1">
      <c r="A106" s="124">
        <v>96</v>
      </c>
      <c r="B106" s="125" t="s">
        <v>1496</v>
      </c>
      <c r="C106" s="126" t="s">
        <v>1238</v>
      </c>
      <c r="D106" s="127">
        <v>1188</v>
      </c>
      <c r="E106" s="125" t="s">
        <v>789</v>
      </c>
    </row>
    <row r="107" spans="1:5" ht="15" customHeight="1">
      <c r="A107" s="124">
        <v>97</v>
      </c>
      <c r="B107" s="125" t="s">
        <v>1260</v>
      </c>
      <c r="C107" s="126" t="s">
        <v>1242</v>
      </c>
      <c r="D107" s="127">
        <v>1185</v>
      </c>
      <c r="E107" s="125" t="s">
        <v>982</v>
      </c>
    </row>
    <row r="108" spans="1:5" ht="15" customHeight="1">
      <c r="A108" s="124">
        <v>98</v>
      </c>
      <c r="B108" s="125" t="s">
        <v>1497</v>
      </c>
      <c r="C108" s="126" t="s">
        <v>1242</v>
      </c>
      <c r="D108" s="127">
        <v>1156</v>
      </c>
      <c r="E108" s="125" t="s">
        <v>589</v>
      </c>
    </row>
    <row r="109" spans="1:5" ht="15" customHeight="1">
      <c r="A109" s="124">
        <v>99</v>
      </c>
      <c r="B109" s="125" t="s">
        <v>1498</v>
      </c>
      <c r="C109" s="126" t="s">
        <v>1242</v>
      </c>
      <c r="D109" s="127">
        <v>1146.43</v>
      </c>
      <c r="E109" s="125" t="s">
        <v>657</v>
      </c>
    </row>
    <row r="110" spans="1:5" ht="15">
      <c r="A110" s="124">
        <v>100</v>
      </c>
      <c r="B110" s="125" t="s">
        <v>1109</v>
      </c>
      <c r="C110" s="126" t="s">
        <v>1242</v>
      </c>
      <c r="D110" s="127">
        <v>1144</v>
      </c>
      <c r="E110" s="125" t="s">
        <v>633</v>
      </c>
    </row>
    <row r="111" spans="1:5" s="259" customFormat="1" ht="15">
      <c r="A111" s="124">
        <v>101</v>
      </c>
      <c r="B111" s="255" t="s">
        <v>100</v>
      </c>
      <c r="C111" s="256" t="s">
        <v>1242</v>
      </c>
      <c r="D111" s="257">
        <v>1139</v>
      </c>
      <c r="E111" s="255" t="s">
        <v>333</v>
      </c>
    </row>
    <row r="112" spans="1:6" s="259" customFormat="1" ht="15">
      <c r="A112" s="124">
        <v>102</v>
      </c>
      <c r="B112" s="255" t="s">
        <v>453</v>
      </c>
      <c r="C112" s="256" t="s">
        <v>1238</v>
      </c>
      <c r="D112" s="257">
        <v>1138</v>
      </c>
      <c r="E112" s="255" t="s">
        <v>629</v>
      </c>
      <c r="F112" s="260"/>
    </row>
    <row r="113" spans="1:5" s="259" customFormat="1" ht="15">
      <c r="A113" s="124">
        <v>103</v>
      </c>
      <c r="B113" s="255" t="s">
        <v>304</v>
      </c>
      <c r="C113" s="256" t="s">
        <v>1242</v>
      </c>
      <c r="D113" s="257">
        <v>1137</v>
      </c>
      <c r="E113" s="255" t="s">
        <v>695</v>
      </c>
    </row>
    <row r="114" spans="1:5" s="259" customFormat="1" ht="15">
      <c r="A114" s="124">
        <v>104</v>
      </c>
      <c r="B114" s="255" t="s">
        <v>1262</v>
      </c>
      <c r="C114" s="256" t="s">
        <v>1242</v>
      </c>
      <c r="D114" s="257">
        <v>1100</v>
      </c>
      <c r="E114" s="255" t="s">
        <v>952</v>
      </c>
    </row>
    <row r="115" spans="1:5" s="259" customFormat="1" ht="15">
      <c r="A115" s="124">
        <v>105</v>
      </c>
      <c r="B115" s="255" t="s">
        <v>1425</v>
      </c>
      <c r="C115" s="256" t="s">
        <v>1242</v>
      </c>
      <c r="D115" s="257">
        <v>1090.77</v>
      </c>
      <c r="E115" s="255" t="s">
        <v>919</v>
      </c>
    </row>
    <row r="116" spans="1:5" s="259" customFormat="1" ht="15">
      <c r="A116" s="124">
        <v>106</v>
      </c>
      <c r="B116" s="255" t="s">
        <v>305</v>
      </c>
      <c r="C116" s="256" t="s">
        <v>1242</v>
      </c>
      <c r="D116" s="257">
        <v>1032</v>
      </c>
      <c r="E116" s="255" t="s">
        <v>944</v>
      </c>
    </row>
    <row r="117" spans="1:5" s="259" customFormat="1" ht="15">
      <c r="A117" s="124">
        <v>107</v>
      </c>
      <c r="B117" s="255" t="s">
        <v>306</v>
      </c>
      <c r="C117" s="256" t="s">
        <v>1242</v>
      </c>
      <c r="D117" s="257">
        <v>1031</v>
      </c>
      <c r="E117" s="255" t="s">
        <v>281</v>
      </c>
    </row>
    <row r="118" spans="1:5" s="259" customFormat="1" ht="15">
      <c r="A118" s="124">
        <v>108</v>
      </c>
      <c r="B118" s="255" t="s">
        <v>1265</v>
      </c>
      <c r="C118" s="256" t="s">
        <v>1242</v>
      </c>
      <c r="D118" s="257">
        <v>1027</v>
      </c>
      <c r="E118" s="255" t="s">
        <v>923</v>
      </c>
    </row>
    <row r="119" spans="1:82" s="258" customFormat="1" ht="15">
      <c r="A119" s="124">
        <v>109</v>
      </c>
      <c r="B119" s="255" t="s">
        <v>307</v>
      </c>
      <c r="C119" s="256" t="s">
        <v>1242</v>
      </c>
      <c r="D119" s="257">
        <v>1010</v>
      </c>
      <c r="E119" s="255" t="s">
        <v>911</v>
      </c>
      <c r="F119" s="259"/>
      <c r="G119" s="259"/>
      <c r="H119" s="259"/>
      <c r="I119" s="259"/>
      <c r="J119" s="259"/>
      <c r="K119" s="259"/>
      <c r="L119" s="259"/>
      <c r="M119" s="259"/>
      <c r="N119" s="259"/>
      <c r="O119" s="259"/>
      <c r="P119" s="259"/>
      <c r="Q119" s="259"/>
      <c r="R119" s="259"/>
      <c r="S119" s="259"/>
      <c r="T119" s="259"/>
      <c r="U119" s="259"/>
      <c r="V119" s="259"/>
      <c r="W119" s="259"/>
      <c r="X119" s="259"/>
      <c r="Y119" s="259"/>
      <c r="Z119" s="259"/>
      <c r="AA119" s="259"/>
      <c r="AB119" s="259"/>
      <c r="AC119" s="259"/>
      <c r="AD119" s="259"/>
      <c r="AE119" s="259"/>
      <c r="AF119" s="259"/>
      <c r="AG119" s="259"/>
      <c r="AH119" s="259"/>
      <c r="AI119" s="259"/>
      <c r="AJ119" s="259"/>
      <c r="AK119" s="259"/>
      <c r="AL119" s="259"/>
      <c r="AM119" s="259"/>
      <c r="AN119" s="259"/>
      <c r="AO119" s="259"/>
      <c r="AP119" s="259"/>
      <c r="AQ119" s="259"/>
      <c r="AR119" s="259"/>
      <c r="AS119" s="259"/>
      <c r="AT119" s="259"/>
      <c r="AU119" s="259"/>
      <c r="AV119" s="259"/>
      <c r="AW119" s="259"/>
      <c r="AX119" s="259"/>
      <c r="AY119" s="259"/>
      <c r="AZ119" s="259"/>
      <c r="BA119" s="259"/>
      <c r="BB119" s="259"/>
      <c r="BC119" s="259"/>
      <c r="BD119" s="259"/>
      <c r="BE119" s="259"/>
      <c r="BF119" s="259"/>
      <c r="BG119" s="259"/>
      <c r="BH119" s="259"/>
      <c r="BI119" s="259"/>
      <c r="BJ119" s="259"/>
      <c r="BK119" s="259"/>
      <c r="BL119" s="259"/>
      <c r="BM119" s="259"/>
      <c r="BN119" s="259"/>
      <c r="BO119" s="259"/>
      <c r="BP119" s="259"/>
      <c r="BQ119" s="259"/>
      <c r="BR119" s="259"/>
      <c r="BS119" s="259"/>
      <c r="BT119" s="259"/>
      <c r="BU119" s="259"/>
      <c r="BV119" s="259"/>
      <c r="BW119" s="259"/>
      <c r="BX119" s="259"/>
      <c r="BY119" s="259"/>
      <c r="BZ119" s="259"/>
      <c r="CA119" s="259"/>
      <c r="CB119" s="259"/>
      <c r="CC119" s="259"/>
      <c r="CD119" s="259"/>
    </row>
    <row r="120" spans="1:82" s="258" customFormat="1" ht="15">
      <c r="A120" s="124">
        <v>110</v>
      </c>
      <c r="B120" s="255" t="s">
        <v>1281</v>
      </c>
      <c r="C120" s="256" t="s">
        <v>1242</v>
      </c>
      <c r="D120" s="257">
        <v>987.71</v>
      </c>
      <c r="E120" s="255" t="s">
        <v>1066</v>
      </c>
      <c r="F120" s="259"/>
      <c r="G120" s="259"/>
      <c r="H120" s="259"/>
      <c r="I120" s="259"/>
      <c r="J120" s="259"/>
      <c r="K120" s="259"/>
      <c r="L120" s="259"/>
      <c r="M120" s="259"/>
      <c r="N120" s="259"/>
      <c r="O120" s="259"/>
      <c r="P120" s="259"/>
      <c r="Q120" s="259"/>
      <c r="R120" s="259"/>
      <c r="S120" s="259"/>
      <c r="T120" s="259"/>
      <c r="U120" s="259"/>
      <c r="V120" s="259"/>
      <c r="W120" s="259"/>
      <c r="X120" s="259"/>
      <c r="Y120" s="259"/>
      <c r="Z120" s="259"/>
      <c r="AA120" s="259"/>
      <c r="AB120" s="259"/>
      <c r="AC120" s="259"/>
      <c r="AD120" s="259"/>
      <c r="AE120" s="259"/>
      <c r="AF120" s="259"/>
      <c r="AG120" s="259"/>
      <c r="AH120" s="259"/>
      <c r="AI120" s="259"/>
      <c r="AJ120" s="259"/>
      <c r="AK120" s="259"/>
      <c r="AL120" s="259"/>
      <c r="AM120" s="259"/>
      <c r="AN120" s="259"/>
      <c r="AO120" s="259"/>
      <c r="AP120" s="259"/>
      <c r="AQ120" s="259"/>
      <c r="AR120" s="259"/>
      <c r="AS120" s="259"/>
      <c r="AT120" s="259"/>
      <c r="AU120" s="259"/>
      <c r="AV120" s="259"/>
      <c r="AW120" s="259"/>
      <c r="AX120" s="259"/>
      <c r="AY120" s="259"/>
      <c r="AZ120" s="259"/>
      <c r="BA120" s="259"/>
      <c r="BB120" s="259"/>
      <c r="BC120" s="259"/>
      <c r="BD120" s="259"/>
      <c r="BE120" s="259"/>
      <c r="BF120" s="259"/>
      <c r="BG120" s="259"/>
      <c r="BH120" s="259"/>
      <c r="BI120" s="259"/>
      <c r="BJ120" s="259"/>
      <c r="BK120" s="259"/>
      <c r="BL120" s="259"/>
      <c r="BM120" s="259"/>
      <c r="BN120" s="259"/>
      <c r="BO120" s="259"/>
      <c r="BP120" s="259"/>
      <c r="BQ120" s="259"/>
      <c r="BR120" s="259"/>
      <c r="BS120" s="259"/>
      <c r="BT120" s="259"/>
      <c r="BU120" s="259"/>
      <c r="BV120" s="259"/>
      <c r="BW120" s="259"/>
      <c r="BX120" s="259"/>
      <c r="BY120" s="259"/>
      <c r="BZ120" s="259"/>
      <c r="CA120" s="259"/>
      <c r="CB120" s="259"/>
      <c r="CC120" s="259"/>
      <c r="CD120" s="259"/>
    </row>
    <row r="121" spans="1:5" s="259" customFormat="1" ht="15">
      <c r="A121" s="124">
        <v>111</v>
      </c>
      <c r="B121" s="255" t="s">
        <v>308</v>
      </c>
      <c r="C121" s="256" t="s">
        <v>1242</v>
      </c>
      <c r="D121" s="257">
        <v>984</v>
      </c>
      <c r="E121" s="255" t="s">
        <v>657</v>
      </c>
    </row>
    <row r="122" spans="1:5" s="259" customFormat="1" ht="15">
      <c r="A122" s="124">
        <v>112</v>
      </c>
      <c r="B122" s="255" t="s">
        <v>189</v>
      </c>
      <c r="C122" s="256" t="s">
        <v>1242</v>
      </c>
      <c r="D122" s="257">
        <v>982</v>
      </c>
      <c r="E122" s="255" t="s">
        <v>952</v>
      </c>
    </row>
    <row r="123" spans="1:5" s="259" customFormat="1" ht="15">
      <c r="A123" s="124">
        <v>113</v>
      </c>
      <c r="B123" s="255" t="s">
        <v>1282</v>
      </c>
      <c r="C123" s="256" t="s">
        <v>1242</v>
      </c>
      <c r="D123" s="257">
        <v>980</v>
      </c>
      <c r="E123" s="255" t="s">
        <v>374</v>
      </c>
    </row>
    <row r="124" spans="1:5" s="259" customFormat="1" ht="15">
      <c r="A124" s="124">
        <v>114</v>
      </c>
      <c r="B124" s="255" t="s">
        <v>309</v>
      </c>
      <c r="C124" s="256" t="s">
        <v>1055</v>
      </c>
      <c r="D124" s="257">
        <v>975</v>
      </c>
      <c r="E124" s="255" t="s">
        <v>726</v>
      </c>
    </row>
    <row r="125" spans="1:5" s="259" customFormat="1" ht="15">
      <c r="A125" s="124">
        <v>115</v>
      </c>
      <c r="B125" s="255" t="s">
        <v>310</v>
      </c>
      <c r="C125" s="256" t="s">
        <v>1242</v>
      </c>
      <c r="D125" s="257">
        <v>956</v>
      </c>
      <c r="E125" s="255" t="s">
        <v>414</v>
      </c>
    </row>
    <row r="126" spans="1:7" s="259" customFormat="1" ht="15">
      <c r="A126" s="124">
        <v>116</v>
      </c>
      <c r="B126" s="255" t="s">
        <v>311</v>
      </c>
      <c r="C126" s="256" t="s">
        <v>1123</v>
      </c>
      <c r="D126" s="257">
        <v>951</v>
      </c>
      <c r="E126" s="255" t="s">
        <v>997</v>
      </c>
      <c r="G126" s="261"/>
    </row>
    <row r="127" spans="1:7" s="259" customFormat="1" ht="15">
      <c r="A127" s="124">
        <v>117</v>
      </c>
      <c r="B127" s="255" t="s">
        <v>166</v>
      </c>
      <c r="C127" s="256" t="s">
        <v>1240</v>
      </c>
      <c r="D127" s="257">
        <v>900</v>
      </c>
      <c r="E127" s="255" t="s">
        <v>919</v>
      </c>
      <c r="G127" s="262"/>
    </row>
    <row r="128" spans="1:7" s="259" customFormat="1" ht="15">
      <c r="A128" s="124">
        <v>118</v>
      </c>
      <c r="B128" s="255" t="s">
        <v>167</v>
      </c>
      <c r="C128" s="256" t="s">
        <v>1242</v>
      </c>
      <c r="D128" s="257">
        <v>895</v>
      </c>
      <c r="E128" s="255" t="s">
        <v>1097</v>
      </c>
      <c r="G128" s="262"/>
    </row>
    <row r="129" spans="1:7" s="259" customFormat="1" ht="15">
      <c r="A129" s="124">
        <v>119</v>
      </c>
      <c r="B129" s="255" t="s">
        <v>168</v>
      </c>
      <c r="C129" s="256" t="s">
        <v>1242</v>
      </c>
      <c r="D129" s="257">
        <v>874</v>
      </c>
      <c r="E129" s="255" t="s">
        <v>896</v>
      </c>
      <c r="G129" s="262"/>
    </row>
    <row r="130" spans="1:7" s="259" customFormat="1" ht="15">
      <c r="A130" s="124">
        <v>120</v>
      </c>
      <c r="B130" s="255" t="s">
        <v>169</v>
      </c>
      <c r="C130" s="256" t="s">
        <v>1242</v>
      </c>
      <c r="D130" s="257">
        <v>856</v>
      </c>
      <c r="E130" s="255" t="s">
        <v>911</v>
      </c>
      <c r="G130" s="262"/>
    </row>
    <row r="131" spans="1:7" s="259" customFormat="1" ht="15">
      <c r="A131" s="124">
        <v>121</v>
      </c>
      <c r="B131" s="255" t="s">
        <v>170</v>
      </c>
      <c r="C131" s="256" t="s">
        <v>1055</v>
      </c>
      <c r="D131" s="257">
        <v>853</v>
      </c>
      <c r="E131" s="255" t="s">
        <v>1470</v>
      </c>
      <c r="G131" s="262"/>
    </row>
    <row r="132" spans="1:5" s="259" customFormat="1" ht="15">
      <c r="A132" s="124">
        <v>122</v>
      </c>
      <c r="B132" s="255" t="s">
        <v>171</v>
      </c>
      <c r="C132" s="256" t="s">
        <v>1242</v>
      </c>
      <c r="D132" s="257">
        <v>850</v>
      </c>
      <c r="E132" s="255" t="s">
        <v>335</v>
      </c>
    </row>
    <row r="133" spans="1:5" s="259" customFormat="1" ht="15">
      <c r="A133" s="124">
        <v>123</v>
      </c>
      <c r="B133" s="255" t="s">
        <v>64</v>
      </c>
      <c r="C133" s="256" t="s">
        <v>1242</v>
      </c>
      <c r="D133" s="257">
        <v>846</v>
      </c>
      <c r="E133" s="255" t="s">
        <v>719</v>
      </c>
    </row>
    <row r="134" spans="1:5" s="259" customFormat="1" ht="15">
      <c r="A134" s="124">
        <v>124</v>
      </c>
      <c r="B134" s="255" t="s">
        <v>1116</v>
      </c>
      <c r="C134" s="256" t="s">
        <v>1242</v>
      </c>
      <c r="D134" s="257">
        <v>843</v>
      </c>
      <c r="E134" s="255" t="s">
        <v>657</v>
      </c>
    </row>
    <row r="135" spans="1:5" s="259" customFormat="1" ht="15">
      <c r="A135" s="124">
        <v>125</v>
      </c>
      <c r="B135" s="255" t="s">
        <v>162</v>
      </c>
      <c r="C135" s="256" t="s">
        <v>1053</v>
      </c>
      <c r="D135" s="257">
        <v>835</v>
      </c>
      <c r="E135" s="255" t="s">
        <v>911</v>
      </c>
    </row>
    <row r="136" spans="1:5" s="259" customFormat="1" ht="15">
      <c r="A136" s="124">
        <v>126</v>
      </c>
      <c r="B136" s="255" t="s">
        <v>163</v>
      </c>
      <c r="C136" s="256" t="s">
        <v>1242</v>
      </c>
      <c r="D136" s="257">
        <v>822</v>
      </c>
      <c r="E136" s="255" t="s">
        <v>919</v>
      </c>
    </row>
    <row r="137" spans="1:5" s="259" customFormat="1" ht="15">
      <c r="A137" s="124">
        <v>127</v>
      </c>
      <c r="B137" s="255" t="s">
        <v>164</v>
      </c>
      <c r="C137" s="256" t="s">
        <v>1242</v>
      </c>
      <c r="D137" s="257">
        <v>818</v>
      </c>
      <c r="E137" s="255" t="s">
        <v>919</v>
      </c>
    </row>
    <row r="138" spans="1:5" s="259" customFormat="1" ht="15">
      <c r="A138" s="124">
        <v>128</v>
      </c>
      <c r="B138" s="255" t="s">
        <v>165</v>
      </c>
      <c r="C138" s="256" t="s">
        <v>1242</v>
      </c>
      <c r="D138" s="257">
        <v>814</v>
      </c>
      <c r="E138" s="255" t="s">
        <v>657</v>
      </c>
    </row>
    <row r="139" spans="1:5" s="259" customFormat="1" ht="15">
      <c r="A139" s="124">
        <v>129</v>
      </c>
      <c r="B139" s="255" t="s">
        <v>41</v>
      </c>
      <c r="C139" s="256" t="s">
        <v>1242</v>
      </c>
      <c r="D139" s="257">
        <v>810</v>
      </c>
      <c r="E139" s="255" t="s">
        <v>1142</v>
      </c>
    </row>
    <row r="140" spans="1:5" s="259" customFormat="1" ht="15">
      <c r="A140" s="124">
        <v>130</v>
      </c>
      <c r="B140" s="255" t="s">
        <v>42</v>
      </c>
      <c r="C140" s="256" t="s">
        <v>1242</v>
      </c>
      <c r="D140" s="257">
        <v>809</v>
      </c>
      <c r="E140" s="255" t="s">
        <v>1142</v>
      </c>
    </row>
    <row r="141" spans="1:82" s="259" customFormat="1" ht="15">
      <c r="A141" s="124">
        <v>131</v>
      </c>
      <c r="B141" s="255" t="s">
        <v>43</v>
      </c>
      <c r="C141" s="256" t="s">
        <v>1242</v>
      </c>
      <c r="D141" s="257">
        <v>801</v>
      </c>
      <c r="E141" s="255" t="s">
        <v>1086</v>
      </c>
      <c r="G141" s="260"/>
      <c r="H141" s="260"/>
      <c r="I141" s="260"/>
      <c r="J141" s="260"/>
      <c r="K141" s="260"/>
      <c r="L141" s="260"/>
      <c r="M141" s="260"/>
      <c r="N141" s="260"/>
      <c r="O141" s="260"/>
      <c r="P141" s="260"/>
      <c r="Q141" s="260"/>
      <c r="R141" s="260"/>
      <c r="S141" s="260"/>
      <c r="T141" s="260"/>
      <c r="U141" s="260"/>
      <c r="V141" s="260"/>
      <c r="W141" s="260"/>
      <c r="X141" s="260"/>
      <c r="Y141" s="260"/>
      <c r="Z141" s="260"/>
      <c r="AA141" s="260"/>
      <c r="AB141" s="260"/>
      <c r="AC141" s="260"/>
      <c r="AD141" s="260"/>
      <c r="AE141" s="260"/>
      <c r="AF141" s="260"/>
      <c r="AG141" s="260"/>
      <c r="AH141" s="260"/>
      <c r="AI141" s="260"/>
      <c r="AJ141" s="260"/>
      <c r="AK141" s="260"/>
      <c r="AL141" s="260"/>
      <c r="AM141" s="260"/>
      <c r="AN141" s="260"/>
      <c r="AO141" s="260"/>
      <c r="AP141" s="260"/>
      <c r="AQ141" s="260"/>
      <c r="AR141" s="260"/>
      <c r="AS141" s="260"/>
      <c r="AT141" s="260"/>
      <c r="AU141" s="260"/>
      <c r="AV141" s="260"/>
      <c r="AW141" s="260"/>
      <c r="AX141" s="260"/>
      <c r="AY141" s="260"/>
      <c r="AZ141" s="260"/>
      <c r="BA141" s="260"/>
      <c r="BB141" s="260"/>
      <c r="BC141" s="260"/>
      <c r="BD141" s="260"/>
      <c r="BE141" s="260"/>
      <c r="BF141" s="260"/>
      <c r="BG141" s="260"/>
      <c r="BH141" s="260"/>
      <c r="BI141" s="260"/>
      <c r="BJ141" s="260"/>
      <c r="BK141" s="260"/>
      <c r="BL141" s="260"/>
      <c r="BM141" s="260"/>
      <c r="BN141" s="260"/>
      <c r="BO141" s="260"/>
      <c r="BP141" s="260"/>
      <c r="BQ141" s="260"/>
      <c r="BR141" s="260"/>
      <c r="BS141" s="260"/>
      <c r="BT141" s="260"/>
      <c r="BU141" s="260"/>
      <c r="BV141" s="260"/>
      <c r="BW141" s="260"/>
      <c r="BX141" s="260"/>
      <c r="BY141" s="260"/>
      <c r="BZ141" s="260"/>
      <c r="CA141" s="260"/>
      <c r="CB141" s="260"/>
      <c r="CC141" s="260"/>
      <c r="CD141" s="260"/>
    </row>
    <row r="142" spans="1:5" s="259" customFormat="1" ht="15">
      <c r="A142" s="124">
        <v>132</v>
      </c>
      <c r="B142" s="255" t="s">
        <v>44</v>
      </c>
      <c r="C142" s="256" t="s">
        <v>1242</v>
      </c>
      <c r="D142" s="257">
        <v>801</v>
      </c>
      <c r="E142" s="255" t="s">
        <v>414</v>
      </c>
    </row>
    <row r="143" spans="1:5" s="259" customFormat="1" ht="15">
      <c r="A143" s="124">
        <v>133</v>
      </c>
      <c r="B143" s="255" t="s">
        <v>45</v>
      </c>
      <c r="C143" s="256" t="s">
        <v>1242</v>
      </c>
      <c r="D143" s="257">
        <v>800</v>
      </c>
      <c r="E143" s="255" t="s">
        <v>1097</v>
      </c>
    </row>
    <row r="144" spans="1:5" s="259" customFormat="1" ht="15">
      <c r="A144" s="124">
        <v>134</v>
      </c>
      <c r="B144" s="255" t="s">
        <v>46</v>
      </c>
      <c r="C144" s="256" t="s">
        <v>1242</v>
      </c>
      <c r="D144" s="257">
        <v>798</v>
      </c>
      <c r="E144" s="255" t="s">
        <v>657</v>
      </c>
    </row>
    <row r="145" spans="1:5" s="259" customFormat="1" ht="15">
      <c r="A145" s="124">
        <v>135</v>
      </c>
      <c r="B145" s="255" t="s">
        <v>47</v>
      </c>
      <c r="C145" s="256" t="s">
        <v>1242</v>
      </c>
      <c r="D145" s="257">
        <v>790</v>
      </c>
      <c r="E145" s="255" t="s">
        <v>48</v>
      </c>
    </row>
    <row r="146" spans="1:5" s="259" customFormat="1" ht="15">
      <c r="A146" s="124">
        <v>136</v>
      </c>
      <c r="B146" s="255" t="s">
        <v>49</v>
      </c>
      <c r="C146" s="256" t="s">
        <v>1242</v>
      </c>
      <c r="D146" s="257">
        <v>786</v>
      </c>
      <c r="E146" s="255" t="s">
        <v>50</v>
      </c>
    </row>
    <row r="147" spans="1:5" s="259" customFormat="1" ht="15">
      <c r="A147" s="124">
        <v>137</v>
      </c>
      <c r="B147" s="255" t="s">
        <v>51</v>
      </c>
      <c r="C147" s="256" t="s">
        <v>1242</v>
      </c>
      <c r="D147" s="257">
        <v>779.62</v>
      </c>
      <c r="E147" s="255" t="s">
        <v>52</v>
      </c>
    </row>
    <row r="148" spans="1:5" s="259" customFormat="1" ht="15">
      <c r="A148" s="124">
        <v>138</v>
      </c>
      <c r="B148" s="255" t="s">
        <v>53</v>
      </c>
      <c r="C148" s="256" t="s">
        <v>1238</v>
      </c>
      <c r="D148" s="257">
        <v>778.6</v>
      </c>
      <c r="E148" s="255" t="s">
        <v>295</v>
      </c>
    </row>
    <row r="149" spans="1:5" s="259" customFormat="1" ht="15">
      <c r="A149" s="124">
        <v>139</v>
      </c>
      <c r="B149" s="255" t="s">
        <v>76</v>
      </c>
      <c r="C149" s="256" t="s">
        <v>1242</v>
      </c>
      <c r="D149" s="257">
        <v>773</v>
      </c>
      <c r="E149" s="255" t="s">
        <v>77</v>
      </c>
    </row>
    <row r="150" spans="1:5" s="259" customFormat="1" ht="15">
      <c r="A150" s="124">
        <v>140</v>
      </c>
      <c r="B150" s="255" t="s">
        <v>78</v>
      </c>
      <c r="C150" s="256" t="s">
        <v>1242</v>
      </c>
      <c r="D150" s="257">
        <v>769</v>
      </c>
      <c r="E150" s="255" t="s">
        <v>79</v>
      </c>
    </row>
    <row r="151" spans="1:5" s="259" customFormat="1" ht="15">
      <c r="A151" s="124">
        <v>141</v>
      </c>
      <c r="B151" s="255" t="s">
        <v>80</v>
      </c>
      <c r="C151" s="256" t="s">
        <v>1242</v>
      </c>
      <c r="D151" s="257">
        <v>760.43</v>
      </c>
      <c r="E151" s="255" t="s">
        <v>81</v>
      </c>
    </row>
    <row r="152" spans="1:5" s="259" customFormat="1" ht="15">
      <c r="A152" s="124">
        <v>142</v>
      </c>
      <c r="B152" s="255" t="s">
        <v>82</v>
      </c>
      <c r="C152" s="256" t="s">
        <v>1242</v>
      </c>
      <c r="D152" s="257">
        <v>754.83</v>
      </c>
      <c r="E152" s="255" t="s">
        <v>83</v>
      </c>
    </row>
    <row r="153" spans="1:5" s="259" customFormat="1" ht="15">
      <c r="A153" s="124">
        <v>143</v>
      </c>
      <c r="B153" s="255" t="s">
        <v>84</v>
      </c>
      <c r="C153" s="256" t="s">
        <v>1242</v>
      </c>
      <c r="D153" s="257">
        <v>748</v>
      </c>
      <c r="E153" s="255" t="s">
        <v>85</v>
      </c>
    </row>
    <row r="154" spans="1:5" s="259" customFormat="1" ht="15">
      <c r="A154" s="124">
        <v>144</v>
      </c>
      <c r="B154" s="255" t="s">
        <v>86</v>
      </c>
      <c r="C154" s="256" t="s">
        <v>1242</v>
      </c>
      <c r="D154" s="257">
        <v>746</v>
      </c>
      <c r="E154" s="255" t="s">
        <v>87</v>
      </c>
    </row>
    <row r="155" spans="1:5" s="259" customFormat="1" ht="15">
      <c r="A155" s="124">
        <v>145</v>
      </c>
      <c r="B155" s="255" t="s">
        <v>136</v>
      </c>
      <c r="C155" s="256" t="s">
        <v>1242</v>
      </c>
      <c r="D155" s="257">
        <v>739</v>
      </c>
      <c r="E155" s="255" t="s">
        <v>87</v>
      </c>
    </row>
    <row r="156" spans="1:5" s="259" customFormat="1" ht="15">
      <c r="A156" s="124">
        <v>146</v>
      </c>
      <c r="B156" s="255" t="s">
        <v>88</v>
      </c>
      <c r="C156" s="256" t="s">
        <v>1242</v>
      </c>
      <c r="D156" s="257">
        <v>737</v>
      </c>
      <c r="E156" s="255" t="s">
        <v>79</v>
      </c>
    </row>
    <row r="157" spans="1:5" s="259" customFormat="1" ht="15">
      <c r="A157" s="124">
        <v>147</v>
      </c>
      <c r="B157" s="263" t="s">
        <v>1104</v>
      </c>
      <c r="C157" s="260" t="s">
        <v>1242</v>
      </c>
      <c r="D157" s="264">
        <v>735</v>
      </c>
      <c r="E157" s="263" t="s">
        <v>89</v>
      </c>
    </row>
    <row r="158" spans="1:5" s="259" customFormat="1" ht="15">
      <c r="A158" s="124">
        <v>148</v>
      </c>
      <c r="B158" s="255" t="s">
        <v>90</v>
      </c>
      <c r="C158" s="256" t="s">
        <v>1242</v>
      </c>
      <c r="D158" s="257">
        <v>729.82</v>
      </c>
      <c r="E158" s="255" t="s">
        <v>91</v>
      </c>
    </row>
    <row r="159" spans="1:5" s="259" customFormat="1" ht="15">
      <c r="A159" s="124">
        <v>149</v>
      </c>
      <c r="B159" s="255" t="s">
        <v>92</v>
      </c>
      <c r="C159" s="256" t="s">
        <v>1242</v>
      </c>
      <c r="D159" s="257">
        <v>725.18</v>
      </c>
      <c r="E159" s="255" t="s">
        <v>52</v>
      </c>
    </row>
    <row r="160" spans="1:5" s="259" customFormat="1" ht="15">
      <c r="A160" s="124">
        <v>150</v>
      </c>
      <c r="B160" s="255" t="s">
        <v>93</v>
      </c>
      <c r="C160" s="256" t="s">
        <v>1242</v>
      </c>
      <c r="D160" s="257">
        <v>718</v>
      </c>
      <c r="E160" s="255" t="s">
        <v>94</v>
      </c>
    </row>
    <row r="161" ht="15">
      <c r="B161" s="117"/>
    </row>
    <row r="162" ht="15">
      <c r="B162" s="117"/>
    </row>
    <row r="163" ht="15">
      <c r="B163" s="117"/>
    </row>
    <row r="164" ht="15">
      <c r="B164" s="117"/>
    </row>
    <row r="165" ht="15">
      <c r="B165" s="117"/>
    </row>
    <row r="166" ht="15">
      <c r="B166" s="117"/>
    </row>
    <row r="167" ht="15">
      <c r="B167" s="117"/>
    </row>
  </sheetData>
  <sheetProtection/>
  <mergeCells count="2">
    <mergeCell ref="A2:E2"/>
    <mergeCell ref="A3:E3"/>
  </mergeCells>
  <printOptions/>
  <pageMargins left="0.75" right="0.75" top="1" bottom="1" header="0.5" footer="0.5"/>
  <pageSetup fitToHeight="0" fitToWidth="1" horizontalDpi="600" verticalDpi="600" orientation="portrait" scale="78"/>
</worksheet>
</file>

<file path=xl/worksheets/sheet3.xml><?xml version="1.0" encoding="utf-8"?>
<worksheet xmlns="http://schemas.openxmlformats.org/spreadsheetml/2006/main" xmlns:r="http://schemas.openxmlformats.org/officeDocument/2006/relationships">
  <dimension ref="A1:C109"/>
  <sheetViews>
    <sheetView tabSelected="1" zoomScaleSheetLayoutView="182" zoomScalePageLayoutView="0" workbookViewId="0" topLeftCell="A1">
      <selection activeCell="A1" sqref="A1"/>
    </sheetView>
  </sheetViews>
  <sheetFormatPr defaultColWidth="8.8515625" defaultRowHeight="12.75"/>
  <cols>
    <col min="1" max="1" width="52.7109375" style="0" customWidth="1"/>
    <col min="2" max="2" width="31.421875" style="0" customWidth="1"/>
    <col min="3" max="3" width="12.8515625" style="16" customWidth="1"/>
  </cols>
  <sheetData>
    <row r="1" ht="33" customHeight="1">
      <c r="A1" s="107" t="s">
        <v>1028</v>
      </c>
    </row>
    <row r="2" spans="1:3" ht="15" customHeight="1">
      <c r="A2" s="77" t="s">
        <v>345</v>
      </c>
      <c r="B2" s="77" t="s">
        <v>1029</v>
      </c>
      <c r="C2" s="103" t="s">
        <v>1030</v>
      </c>
    </row>
    <row r="3" spans="1:3" ht="15" customHeight="1">
      <c r="A3" s="104" t="s">
        <v>767</v>
      </c>
      <c r="B3" s="104" t="s">
        <v>1031</v>
      </c>
      <c r="C3" s="105">
        <v>27765</v>
      </c>
    </row>
    <row r="4" spans="1:3" ht="15" customHeight="1">
      <c r="A4" s="104" t="s">
        <v>513</v>
      </c>
      <c r="B4" s="104" t="s">
        <v>1032</v>
      </c>
      <c r="C4" s="106">
        <v>16094</v>
      </c>
    </row>
    <row r="5" spans="1:3" ht="15" customHeight="1">
      <c r="A5" s="104" t="s">
        <v>477</v>
      </c>
      <c r="B5" s="104" t="s">
        <v>1033</v>
      </c>
      <c r="C5" s="106">
        <v>9270</v>
      </c>
    </row>
    <row r="6" spans="1:3" ht="15" customHeight="1">
      <c r="A6" s="104" t="s">
        <v>551</v>
      </c>
      <c r="B6" s="104" t="s">
        <v>1034</v>
      </c>
      <c r="C6" s="106">
        <v>6932</v>
      </c>
    </row>
    <row r="7" spans="1:3" ht="15" customHeight="1">
      <c r="A7" s="104" t="s">
        <v>672</v>
      </c>
      <c r="B7" s="104" t="s">
        <v>1035</v>
      </c>
      <c r="C7" s="106">
        <v>6578</v>
      </c>
    </row>
    <row r="8" spans="1:3" ht="24.75" customHeight="1">
      <c r="A8" s="104" t="s">
        <v>494</v>
      </c>
      <c r="B8" s="104" t="s">
        <v>1036</v>
      </c>
      <c r="C8" s="106">
        <v>5366</v>
      </c>
    </row>
    <row r="9" spans="1:3" ht="15" customHeight="1">
      <c r="A9" s="104" t="s">
        <v>426</v>
      </c>
      <c r="B9" s="104" t="s">
        <v>1037</v>
      </c>
      <c r="C9" s="106">
        <v>5172</v>
      </c>
    </row>
    <row r="10" spans="1:3" ht="15" customHeight="1">
      <c r="A10" s="104" t="s">
        <v>602</v>
      </c>
      <c r="B10" s="104" t="s">
        <v>1038</v>
      </c>
      <c r="C10" s="106">
        <v>4766</v>
      </c>
    </row>
    <row r="11" spans="1:3" ht="15" customHeight="1">
      <c r="A11" s="104" t="s">
        <v>280</v>
      </c>
      <c r="B11" s="104" t="s">
        <v>1039</v>
      </c>
      <c r="C11" s="106">
        <v>4500</v>
      </c>
    </row>
    <row r="12" spans="1:3" ht="15" customHeight="1">
      <c r="A12" s="104" t="s">
        <v>338</v>
      </c>
      <c r="B12" s="104" t="s">
        <v>1040</v>
      </c>
      <c r="C12" s="106">
        <v>4282</v>
      </c>
    </row>
    <row r="13" spans="1:3" ht="15" customHeight="1">
      <c r="A13" s="104" t="s">
        <v>119</v>
      </c>
      <c r="B13" s="104" t="s">
        <v>1041</v>
      </c>
      <c r="C13" s="106">
        <v>3676</v>
      </c>
    </row>
    <row r="14" spans="1:3" ht="15" customHeight="1">
      <c r="A14" s="104" t="s">
        <v>439</v>
      </c>
      <c r="B14" s="104" t="s">
        <v>1042</v>
      </c>
      <c r="C14" s="106">
        <v>3653</v>
      </c>
    </row>
    <row r="15" spans="1:3" ht="15" customHeight="1">
      <c r="A15" s="104" t="s">
        <v>357</v>
      </c>
      <c r="B15" s="104" t="s">
        <v>1043</v>
      </c>
      <c r="C15" s="106">
        <v>3630</v>
      </c>
    </row>
    <row r="16" spans="1:3" ht="15" customHeight="1">
      <c r="A16" s="104" t="s">
        <v>619</v>
      </c>
      <c r="B16" s="104" t="s">
        <v>830</v>
      </c>
      <c r="C16" s="106">
        <v>3100</v>
      </c>
    </row>
    <row r="17" spans="1:3" ht="24.75" customHeight="1">
      <c r="A17" s="104" t="s">
        <v>469</v>
      </c>
      <c r="B17" s="104" t="s">
        <v>831</v>
      </c>
      <c r="C17" s="106">
        <v>3033</v>
      </c>
    </row>
    <row r="18" spans="1:3" ht="15" customHeight="1">
      <c r="A18" s="104" t="s">
        <v>598</v>
      </c>
      <c r="B18" s="104" t="s">
        <v>832</v>
      </c>
      <c r="C18" s="106">
        <v>2765</v>
      </c>
    </row>
    <row r="19" spans="1:3" ht="15" customHeight="1">
      <c r="A19" s="104" t="s">
        <v>117</v>
      </c>
      <c r="B19" s="104" t="s">
        <v>833</v>
      </c>
      <c r="C19" s="106">
        <v>1861</v>
      </c>
    </row>
    <row r="20" spans="1:3" ht="15" customHeight="1">
      <c r="A20" s="104" t="s">
        <v>834</v>
      </c>
      <c r="B20" s="104" t="s">
        <v>835</v>
      </c>
      <c r="C20" s="106">
        <v>1805</v>
      </c>
    </row>
    <row r="21" spans="1:3" ht="15" customHeight="1">
      <c r="A21" s="104" t="s">
        <v>508</v>
      </c>
      <c r="B21" s="104" t="s">
        <v>836</v>
      </c>
      <c r="C21" s="106">
        <v>1750</v>
      </c>
    </row>
    <row r="22" spans="1:3" ht="15" customHeight="1">
      <c r="A22" s="104" t="s">
        <v>521</v>
      </c>
      <c r="B22" s="104" t="s">
        <v>837</v>
      </c>
      <c r="C22" s="106">
        <v>1748</v>
      </c>
    </row>
    <row r="23" spans="1:3" ht="15" customHeight="1">
      <c r="A23" s="104" t="s">
        <v>329</v>
      </c>
      <c r="B23" s="104" t="s">
        <v>838</v>
      </c>
      <c r="C23" s="106">
        <v>1582</v>
      </c>
    </row>
    <row r="24" spans="1:3" ht="15" customHeight="1">
      <c r="A24" s="104" t="s">
        <v>853</v>
      </c>
      <c r="B24" s="104" t="s">
        <v>839</v>
      </c>
      <c r="C24" s="106">
        <v>1475</v>
      </c>
    </row>
    <row r="25" spans="1:3" ht="15" customHeight="1">
      <c r="A25" s="104" t="s">
        <v>334</v>
      </c>
      <c r="B25" s="104" t="s">
        <v>840</v>
      </c>
      <c r="C25" s="106">
        <v>1472</v>
      </c>
    </row>
    <row r="26" spans="1:3" ht="24.75" customHeight="1">
      <c r="A26" s="104" t="s">
        <v>505</v>
      </c>
      <c r="B26" s="104" t="s">
        <v>841</v>
      </c>
      <c r="C26" s="106">
        <v>1439</v>
      </c>
    </row>
    <row r="27" spans="1:3" ht="15" customHeight="1">
      <c r="A27" s="104" t="s">
        <v>625</v>
      </c>
      <c r="B27" s="104" t="s">
        <v>842</v>
      </c>
      <c r="C27" s="106">
        <v>1435</v>
      </c>
    </row>
    <row r="28" spans="1:3" ht="24.75" customHeight="1">
      <c r="A28" s="104" t="s">
        <v>669</v>
      </c>
      <c r="B28" s="104" t="s">
        <v>843</v>
      </c>
      <c r="C28" s="106">
        <v>1424</v>
      </c>
    </row>
    <row r="29" spans="1:3" ht="15" customHeight="1">
      <c r="A29" s="104" t="s">
        <v>546</v>
      </c>
      <c r="B29" s="104" t="s">
        <v>844</v>
      </c>
      <c r="C29" s="106">
        <v>1392</v>
      </c>
    </row>
    <row r="30" spans="1:3" ht="15" customHeight="1">
      <c r="A30" s="104" t="s">
        <v>402</v>
      </c>
      <c r="B30" s="104" t="s">
        <v>845</v>
      </c>
      <c r="C30" s="106">
        <v>1351</v>
      </c>
    </row>
    <row r="31" spans="1:3" ht="15" customHeight="1">
      <c r="A31" s="104" t="s">
        <v>488</v>
      </c>
      <c r="B31" s="104" t="s">
        <v>846</v>
      </c>
      <c r="C31" s="106">
        <v>1347</v>
      </c>
    </row>
    <row r="32" spans="1:3" ht="15" customHeight="1">
      <c r="A32" s="104" t="s">
        <v>197</v>
      </c>
      <c r="B32" s="104" t="s">
        <v>847</v>
      </c>
      <c r="C32" s="106">
        <v>1319</v>
      </c>
    </row>
    <row r="33" spans="1:3" ht="24.75" customHeight="1">
      <c r="A33" s="104" t="s">
        <v>541</v>
      </c>
      <c r="B33" s="104" t="s">
        <v>1257</v>
      </c>
      <c r="C33" s="106">
        <v>1299</v>
      </c>
    </row>
    <row r="34" spans="1:3" ht="15" customHeight="1">
      <c r="A34" s="104" t="s">
        <v>771</v>
      </c>
      <c r="B34" s="104" t="s">
        <v>1037</v>
      </c>
      <c r="C34" s="106">
        <v>1293</v>
      </c>
    </row>
    <row r="35" spans="1:3" ht="15" customHeight="1">
      <c r="A35" s="104" t="s">
        <v>320</v>
      </c>
      <c r="B35" s="104" t="s">
        <v>1258</v>
      </c>
      <c r="C35" s="106">
        <v>1216</v>
      </c>
    </row>
    <row r="36" spans="1:3" ht="15" customHeight="1">
      <c r="A36" s="104" t="s">
        <v>388</v>
      </c>
      <c r="B36" s="104" t="s">
        <v>1259</v>
      </c>
      <c r="C36" s="106">
        <v>1200</v>
      </c>
    </row>
    <row r="37" spans="1:3" ht="15" customHeight="1">
      <c r="A37" s="104" t="s">
        <v>373</v>
      </c>
      <c r="B37" s="104" t="s">
        <v>1260</v>
      </c>
      <c r="C37" s="106">
        <v>1185</v>
      </c>
    </row>
    <row r="38" spans="1:3" ht="15" customHeight="1">
      <c r="A38" s="104" t="s">
        <v>433</v>
      </c>
      <c r="B38" s="104" t="s">
        <v>1261</v>
      </c>
      <c r="C38" s="106">
        <v>1156</v>
      </c>
    </row>
    <row r="39" spans="1:3" ht="15" customHeight="1">
      <c r="A39" s="104" t="s">
        <v>535</v>
      </c>
      <c r="B39" s="104" t="s">
        <v>1262</v>
      </c>
      <c r="C39" s="106">
        <v>1100</v>
      </c>
    </row>
    <row r="40" spans="1:3" ht="15" customHeight="1">
      <c r="A40" s="104" t="s">
        <v>1263</v>
      </c>
      <c r="B40" s="104" t="s">
        <v>1264</v>
      </c>
      <c r="C40" s="106">
        <v>1031</v>
      </c>
    </row>
    <row r="41" spans="1:3" ht="15" customHeight="1">
      <c r="A41" s="104" t="s">
        <v>558</v>
      </c>
      <c r="B41" s="104" t="s">
        <v>1265</v>
      </c>
      <c r="C41" s="106">
        <v>1027</v>
      </c>
    </row>
    <row r="42" spans="1:3" ht="15" customHeight="1">
      <c r="A42" s="104" t="s">
        <v>502</v>
      </c>
      <c r="B42" s="104" t="s">
        <v>1281</v>
      </c>
      <c r="C42" s="106">
        <v>988</v>
      </c>
    </row>
    <row r="43" spans="1:3" ht="15" customHeight="1">
      <c r="A43" s="104" t="s">
        <v>375</v>
      </c>
      <c r="B43" s="104" t="s">
        <v>1282</v>
      </c>
      <c r="C43" s="106">
        <v>980</v>
      </c>
    </row>
    <row r="44" spans="1:3" ht="24.75" customHeight="1">
      <c r="A44" s="104" t="s">
        <v>430</v>
      </c>
      <c r="B44" s="104" t="s">
        <v>1283</v>
      </c>
      <c r="C44" s="106">
        <v>874</v>
      </c>
    </row>
    <row r="45" spans="1:3" ht="15" customHeight="1">
      <c r="A45" s="104" t="s">
        <v>424</v>
      </c>
      <c r="B45" s="104" t="s">
        <v>1284</v>
      </c>
      <c r="C45" s="106">
        <v>801</v>
      </c>
    </row>
    <row r="46" spans="1:3" ht="15" customHeight="1">
      <c r="A46" s="104" t="s">
        <v>314</v>
      </c>
      <c r="B46" s="104" t="s">
        <v>1285</v>
      </c>
      <c r="C46" s="106">
        <v>763</v>
      </c>
    </row>
    <row r="47" spans="1:3" ht="15" customHeight="1">
      <c r="A47" s="104" t="s">
        <v>336</v>
      </c>
      <c r="B47" s="104" t="s">
        <v>1286</v>
      </c>
      <c r="C47" s="106">
        <v>763</v>
      </c>
    </row>
    <row r="48" spans="1:3" ht="15" customHeight="1">
      <c r="A48" s="104" t="s">
        <v>467</v>
      </c>
      <c r="B48" s="104" t="s">
        <v>1102</v>
      </c>
      <c r="C48" s="106">
        <v>759</v>
      </c>
    </row>
    <row r="49" spans="1:3" ht="15" customHeight="1">
      <c r="A49" s="104" t="s">
        <v>609</v>
      </c>
      <c r="B49" s="104" t="s">
        <v>1103</v>
      </c>
      <c r="C49" s="106">
        <v>748</v>
      </c>
    </row>
    <row r="50" spans="1:3" ht="24.75" customHeight="1">
      <c r="A50" s="104" t="s">
        <v>331</v>
      </c>
      <c r="B50" s="104" t="s">
        <v>1104</v>
      </c>
      <c r="C50" s="106">
        <v>735</v>
      </c>
    </row>
    <row r="51" spans="1:3" ht="24.75" customHeight="1">
      <c r="A51" s="104" t="s">
        <v>593</v>
      </c>
      <c r="B51" s="104" t="s">
        <v>1105</v>
      </c>
      <c r="C51" s="106">
        <v>718</v>
      </c>
    </row>
    <row r="52" spans="1:3" ht="24.75" customHeight="1">
      <c r="A52" s="104" t="s">
        <v>421</v>
      </c>
      <c r="B52" s="104" t="s">
        <v>1106</v>
      </c>
      <c r="C52" s="106">
        <v>660</v>
      </c>
    </row>
    <row r="53" spans="1:3" ht="15" customHeight="1">
      <c r="A53" s="104" t="s">
        <v>368</v>
      </c>
      <c r="B53" s="104" t="s">
        <v>1107</v>
      </c>
      <c r="C53" s="106">
        <v>636</v>
      </c>
    </row>
    <row r="54" spans="1:3" ht="15" customHeight="1">
      <c r="A54" s="104" t="s">
        <v>662</v>
      </c>
      <c r="B54" s="104" t="s">
        <v>1108</v>
      </c>
      <c r="C54" s="106">
        <v>624</v>
      </c>
    </row>
    <row r="55" spans="1:3" ht="24.75" customHeight="1">
      <c r="A55" s="104" t="s">
        <v>456</v>
      </c>
      <c r="B55" s="104" t="s">
        <v>1109</v>
      </c>
      <c r="C55" s="106">
        <v>582</v>
      </c>
    </row>
    <row r="56" spans="1:3" ht="15" customHeight="1">
      <c r="A56" s="104" t="s">
        <v>516</v>
      </c>
      <c r="B56" s="104" t="s">
        <v>1110</v>
      </c>
      <c r="C56" s="106">
        <v>580</v>
      </c>
    </row>
    <row r="57" spans="1:3" ht="24.75" customHeight="1">
      <c r="A57" s="104" t="s">
        <v>395</v>
      </c>
      <c r="B57" s="104" t="s">
        <v>1111</v>
      </c>
      <c r="C57" s="106">
        <v>567</v>
      </c>
    </row>
    <row r="58" spans="1:3" ht="15" customHeight="1">
      <c r="A58" s="104" t="s">
        <v>769</v>
      </c>
      <c r="B58" s="104" t="s">
        <v>1112</v>
      </c>
      <c r="C58" s="106">
        <v>534</v>
      </c>
    </row>
    <row r="59" spans="1:3" ht="15" customHeight="1">
      <c r="A59" s="104" t="s">
        <v>498</v>
      </c>
      <c r="B59" s="104" t="s">
        <v>1113</v>
      </c>
      <c r="C59" s="106">
        <v>500</v>
      </c>
    </row>
    <row r="60" spans="1:3" ht="15" customHeight="1">
      <c r="A60" s="104" t="s">
        <v>1114</v>
      </c>
      <c r="B60" s="104" t="s">
        <v>1115</v>
      </c>
      <c r="C60" s="106">
        <v>483</v>
      </c>
    </row>
    <row r="61" spans="1:3" ht="15" customHeight="1">
      <c r="A61" s="104" t="s">
        <v>361</v>
      </c>
      <c r="B61" s="104" t="s">
        <v>1116</v>
      </c>
      <c r="C61" s="106">
        <v>450</v>
      </c>
    </row>
    <row r="62" spans="1:3" ht="15" customHeight="1">
      <c r="A62" s="104" t="s">
        <v>891</v>
      </c>
      <c r="B62" s="104" t="s">
        <v>892</v>
      </c>
      <c r="C62" s="106">
        <v>398</v>
      </c>
    </row>
    <row r="63" spans="1:3" ht="15" customHeight="1">
      <c r="A63" s="104" t="s">
        <v>483</v>
      </c>
      <c r="B63" s="104" t="s">
        <v>1125</v>
      </c>
      <c r="C63" s="106">
        <v>393</v>
      </c>
    </row>
    <row r="64" spans="1:3" ht="15" customHeight="1">
      <c r="A64" s="104" t="s">
        <v>451</v>
      </c>
      <c r="B64" s="104" t="s">
        <v>1126</v>
      </c>
      <c r="C64" s="106">
        <v>375</v>
      </c>
    </row>
    <row r="65" spans="1:3" ht="15" customHeight="1">
      <c r="A65" s="104" t="s">
        <v>396</v>
      </c>
      <c r="B65" s="104" t="s">
        <v>1127</v>
      </c>
      <c r="C65" s="106">
        <v>367</v>
      </c>
    </row>
    <row r="66" spans="1:3" ht="24.75" customHeight="1">
      <c r="A66" s="104" t="s">
        <v>1128</v>
      </c>
      <c r="B66" s="104" t="s">
        <v>1129</v>
      </c>
      <c r="C66" s="106">
        <v>362</v>
      </c>
    </row>
    <row r="67" spans="1:3" ht="15" customHeight="1">
      <c r="A67" s="104" t="s">
        <v>348</v>
      </c>
      <c r="B67" s="104" t="s">
        <v>1130</v>
      </c>
      <c r="C67" s="106">
        <v>350</v>
      </c>
    </row>
    <row r="68" spans="1:3" ht="15" customHeight="1">
      <c r="A68" s="104" t="s">
        <v>794</v>
      </c>
      <c r="B68" s="104" t="s">
        <v>1131</v>
      </c>
      <c r="C68" s="106">
        <v>346</v>
      </c>
    </row>
    <row r="69" spans="1:3" ht="24.75" customHeight="1">
      <c r="A69" s="104" t="s">
        <v>775</v>
      </c>
      <c r="B69" s="104" t="s">
        <v>1132</v>
      </c>
      <c r="C69" s="106">
        <v>328</v>
      </c>
    </row>
    <row r="70" spans="1:3" ht="15" customHeight="1">
      <c r="A70" s="104" t="s">
        <v>450</v>
      </c>
      <c r="B70" s="104" t="s">
        <v>1133</v>
      </c>
      <c r="C70" s="106">
        <v>316</v>
      </c>
    </row>
    <row r="71" spans="1:3" ht="15" customHeight="1">
      <c r="A71" s="104" t="s">
        <v>330</v>
      </c>
      <c r="B71" s="104" t="s">
        <v>925</v>
      </c>
      <c r="C71" s="106">
        <v>315</v>
      </c>
    </row>
    <row r="72" spans="1:3" ht="15" customHeight="1">
      <c r="A72" s="104" t="s">
        <v>926</v>
      </c>
      <c r="B72" s="104" t="s">
        <v>927</v>
      </c>
      <c r="C72" s="106">
        <v>314</v>
      </c>
    </row>
    <row r="73" spans="1:3" ht="24.75" customHeight="1">
      <c r="A73" s="104" t="s">
        <v>366</v>
      </c>
      <c r="B73" s="104" t="s">
        <v>928</v>
      </c>
      <c r="C73" s="106">
        <v>300</v>
      </c>
    </row>
    <row r="74" spans="1:3" ht="15" customHeight="1">
      <c r="A74" s="104" t="s">
        <v>412</v>
      </c>
      <c r="B74" s="104" t="s">
        <v>929</v>
      </c>
      <c r="C74" s="106">
        <v>300</v>
      </c>
    </row>
    <row r="75" spans="1:3" ht="15" customHeight="1">
      <c r="A75" s="104" t="s">
        <v>539</v>
      </c>
      <c r="B75" s="104" t="s">
        <v>930</v>
      </c>
      <c r="C75" s="106">
        <v>272</v>
      </c>
    </row>
    <row r="76" spans="1:3" ht="24.75" customHeight="1">
      <c r="A76" s="104" t="s">
        <v>288</v>
      </c>
      <c r="B76" s="104" t="s">
        <v>931</v>
      </c>
      <c r="C76" s="106">
        <v>268</v>
      </c>
    </row>
    <row r="77" spans="1:3" ht="15" customHeight="1">
      <c r="A77" s="104" t="s">
        <v>675</v>
      </c>
      <c r="B77" s="104" t="s">
        <v>932</v>
      </c>
      <c r="C77" s="106">
        <v>263</v>
      </c>
    </row>
    <row r="78" spans="1:3" ht="15" customHeight="1">
      <c r="A78" s="104" t="s">
        <v>383</v>
      </c>
      <c r="B78" s="104" t="s">
        <v>933</v>
      </c>
      <c r="C78" s="106">
        <v>229</v>
      </c>
    </row>
    <row r="79" spans="1:3" ht="15" customHeight="1">
      <c r="A79" s="104" t="s">
        <v>400</v>
      </c>
      <c r="B79" s="104" t="s">
        <v>934</v>
      </c>
      <c r="C79" s="106">
        <v>205</v>
      </c>
    </row>
    <row r="80" spans="1:3" ht="15" customHeight="1">
      <c r="A80" s="104" t="s">
        <v>384</v>
      </c>
      <c r="B80" s="104" t="s">
        <v>935</v>
      </c>
      <c r="C80" s="106">
        <v>198</v>
      </c>
    </row>
    <row r="81" spans="1:3" ht="24.75" customHeight="1">
      <c r="A81" s="104" t="s">
        <v>297</v>
      </c>
      <c r="B81" s="104" t="s">
        <v>936</v>
      </c>
      <c r="C81" s="106">
        <v>188</v>
      </c>
    </row>
    <row r="82" spans="1:3" ht="15" customHeight="1">
      <c r="A82" s="104" t="s">
        <v>491</v>
      </c>
      <c r="B82" s="104" t="s">
        <v>937</v>
      </c>
      <c r="C82" s="106">
        <v>164</v>
      </c>
    </row>
    <row r="83" spans="1:3" ht="15" customHeight="1">
      <c r="A83" s="104" t="s">
        <v>393</v>
      </c>
      <c r="B83" s="104" t="s">
        <v>938</v>
      </c>
      <c r="C83" s="106">
        <v>161</v>
      </c>
    </row>
    <row r="84" spans="1:3" ht="15" customHeight="1">
      <c r="A84" s="104" t="s">
        <v>378</v>
      </c>
      <c r="B84" s="104" t="s">
        <v>939</v>
      </c>
      <c r="C84" s="106">
        <v>160</v>
      </c>
    </row>
    <row r="85" spans="1:3" ht="24.75" customHeight="1">
      <c r="A85" s="104" t="s">
        <v>940</v>
      </c>
      <c r="B85" s="104" t="s">
        <v>927</v>
      </c>
      <c r="C85" s="106">
        <v>147</v>
      </c>
    </row>
    <row r="86" spans="1:3" ht="15" customHeight="1">
      <c r="A86" s="104" t="s">
        <v>613</v>
      </c>
      <c r="B86" s="104" t="s">
        <v>1355</v>
      </c>
      <c r="C86" s="106">
        <v>139</v>
      </c>
    </row>
    <row r="87" spans="1:3" ht="15" customHeight="1">
      <c r="A87" s="104" t="s">
        <v>436</v>
      </c>
      <c r="B87" s="104" t="s">
        <v>1356</v>
      </c>
      <c r="C87" s="106">
        <v>136</v>
      </c>
    </row>
    <row r="88" spans="1:3" ht="15" customHeight="1">
      <c r="A88" s="104" t="s">
        <v>522</v>
      </c>
      <c r="B88" s="104" t="s">
        <v>1357</v>
      </c>
      <c r="C88" s="106">
        <v>136</v>
      </c>
    </row>
    <row r="89" spans="1:3" ht="15" customHeight="1">
      <c r="A89" s="104" t="s">
        <v>195</v>
      </c>
      <c r="B89" s="104" t="s">
        <v>1358</v>
      </c>
      <c r="C89" s="106">
        <v>130</v>
      </c>
    </row>
    <row r="90" spans="1:3" ht="24.75" customHeight="1">
      <c r="A90" s="104" t="s">
        <v>1359</v>
      </c>
      <c r="B90" s="104" t="s">
        <v>1360</v>
      </c>
      <c r="C90" s="106">
        <v>110</v>
      </c>
    </row>
    <row r="91" spans="1:3" ht="15" customHeight="1">
      <c r="A91" s="104" t="s">
        <v>284</v>
      </c>
      <c r="B91" s="104" t="s">
        <v>1361</v>
      </c>
      <c r="C91" s="106">
        <v>96</v>
      </c>
    </row>
    <row r="92" spans="1:3" ht="15" customHeight="1">
      <c r="A92" s="104" t="s">
        <v>607</v>
      </c>
      <c r="B92" s="104" t="s">
        <v>1362</v>
      </c>
      <c r="C92" s="106">
        <v>92</v>
      </c>
    </row>
    <row r="93" spans="1:3" ht="15" customHeight="1">
      <c r="A93" s="104" t="s">
        <v>458</v>
      </c>
      <c r="B93" s="104" t="s">
        <v>1363</v>
      </c>
      <c r="C93" s="106">
        <v>89</v>
      </c>
    </row>
    <row r="94" spans="1:3" ht="15" customHeight="1">
      <c r="A94" s="104" t="s">
        <v>765</v>
      </c>
      <c r="B94" s="104" t="s">
        <v>1364</v>
      </c>
      <c r="C94" s="106">
        <v>82</v>
      </c>
    </row>
    <row r="95" spans="1:3" ht="15" customHeight="1">
      <c r="A95" s="104" t="s">
        <v>611</v>
      </c>
      <c r="B95" s="104" t="s">
        <v>1365</v>
      </c>
      <c r="C95" s="106">
        <v>74</v>
      </c>
    </row>
    <row r="96" spans="1:3" ht="15" customHeight="1">
      <c r="A96" s="104" t="s">
        <v>447</v>
      </c>
      <c r="B96" s="104" t="s">
        <v>1366</v>
      </c>
      <c r="C96" s="106">
        <v>67</v>
      </c>
    </row>
    <row r="97" spans="1:3" ht="15" customHeight="1">
      <c r="A97" s="104" t="s">
        <v>686</v>
      </c>
      <c r="B97" s="104" t="s">
        <v>1367</v>
      </c>
      <c r="C97" s="106">
        <v>64</v>
      </c>
    </row>
    <row r="98" spans="1:3" ht="15" customHeight="1">
      <c r="A98" s="104" t="s">
        <v>1368</v>
      </c>
      <c r="B98" s="104" t="s">
        <v>1369</v>
      </c>
      <c r="C98" s="106">
        <v>60</v>
      </c>
    </row>
    <row r="99" spans="1:3" ht="15" customHeight="1">
      <c r="A99" s="104" t="s">
        <v>124</v>
      </c>
      <c r="B99" s="104" t="s">
        <v>1370</v>
      </c>
      <c r="C99" s="106">
        <v>50</v>
      </c>
    </row>
    <row r="100" spans="1:3" ht="24.75" customHeight="1">
      <c r="A100" s="104" t="s">
        <v>666</v>
      </c>
      <c r="B100" s="104" t="s">
        <v>1371</v>
      </c>
      <c r="C100" s="106">
        <v>49</v>
      </c>
    </row>
    <row r="101" spans="1:3" ht="24.75" customHeight="1">
      <c r="A101" s="104" t="s">
        <v>496</v>
      </c>
      <c r="B101" s="104" t="s">
        <v>1184</v>
      </c>
      <c r="C101" s="106">
        <v>38</v>
      </c>
    </row>
    <row r="102" spans="1:3" ht="15" customHeight="1">
      <c r="A102" s="104" t="s">
        <v>352</v>
      </c>
      <c r="B102" s="104" t="s">
        <v>1185</v>
      </c>
      <c r="C102" s="106">
        <v>27</v>
      </c>
    </row>
    <row r="103" spans="1:3" ht="15" customHeight="1">
      <c r="A103" s="104" t="s">
        <v>413</v>
      </c>
      <c r="B103" s="104" t="s">
        <v>1186</v>
      </c>
      <c r="C103" s="106">
        <v>13</v>
      </c>
    </row>
    <row r="104" spans="1:3" ht="15" customHeight="1">
      <c r="A104" s="104" t="s">
        <v>294</v>
      </c>
      <c r="B104" s="104" t="s">
        <v>1187</v>
      </c>
      <c r="C104" s="106"/>
    </row>
    <row r="105" spans="1:3" ht="15" customHeight="1">
      <c r="A105" s="104" t="s">
        <v>418</v>
      </c>
      <c r="B105" s="104" t="s">
        <v>1187</v>
      </c>
      <c r="C105" s="106"/>
    </row>
    <row r="106" spans="1:3" ht="15" customHeight="1">
      <c r="A106" s="104" t="s">
        <v>1188</v>
      </c>
      <c r="B106" s="104" t="s">
        <v>1187</v>
      </c>
      <c r="C106" s="106"/>
    </row>
    <row r="107" spans="1:3" ht="15" customHeight="1">
      <c r="A107" s="104" t="s">
        <v>791</v>
      </c>
      <c r="B107" s="104" t="s">
        <v>1187</v>
      </c>
      <c r="C107" s="106"/>
    </row>
    <row r="108" spans="1:2" ht="15" customHeight="1">
      <c r="A108" s="104" t="s">
        <v>410</v>
      </c>
      <c r="B108" s="104" t="s">
        <v>1187</v>
      </c>
    </row>
    <row r="109" spans="1:2" ht="15" customHeight="1">
      <c r="A109" s="104" t="s">
        <v>465</v>
      </c>
      <c r="B109" s="104" t="s">
        <v>1187</v>
      </c>
    </row>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C109"/>
  <sheetViews>
    <sheetView zoomScaleSheetLayoutView="126" zoomScalePageLayoutView="0" workbookViewId="0" topLeftCell="A1">
      <selection activeCell="A1" sqref="A1"/>
    </sheetView>
  </sheetViews>
  <sheetFormatPr defaultColWidth="9.140625" defaultRowHeight="12.75"/>
  <cols>
    <col min="1" max="1" width="67.421875" style="233" customWidth="1"/>
    <col min="2" max="2" width="34.421875" style="233" customWidth="1"/>
    <col min="3" max="3" width="14.00390625" style="234" customWidth="1"/>
    <col min="4" max="16384" width="9.140625" style="233" customWidth="1"/>
  </cols>
  <sheetData>
    <row r="1" ht="38.25" customHeight="1">
      <c r="A1" s="232" t="s">
        <v>303</v>
      </c>
    </row>
    <row r="2" spans="1:3" ht="37.5" customHeight="1">
      <c r="A2" s="235" t="s">
        <v>345</v>
      </c>
      <c r="B2" s="235" t="s">
        <v>1288</v>
      </c>
      <c r="C2" s="253" t="s">
        <v>318</v>
      </c>
    </row>
    <row r="3" spans="1:3" ht="15" customHeight="1">
      <c r="A3" s="236" t="s">
        <v>598</v>
      </c>
      <c r="B3" s="236" t="s">
        <v>1116</v>
      </c>
      <c r="C3" s="237">
        <v>40000000</v>
      </c>
    </row>
    <row r="4" spans="1:3" ht="15" customHeight="1">
      <c r="A4" s="236" t="s">
        <v>521</v>
      </c>
      <c r="B4" s="236" t="s">
        <v>268</v>
      </c>
      <c r="C4" s="237">
        <v>29408432</v>
      </c>
    </row>
    <row r="5" spans="1:3" ht="15" customHeight="1">
      <c r="A5" s="236" t="s">
        <v>320</v>
      </c>
      <c r="B5" s="236" t="s">
        <v>1493</v>
      </c>
      <c r="C5" s="237">
        <v>20000000</v>
      </c>
    </row>
    <row r="6" spans="1:3" ht="15" customHeight="1">
      <c r="A6" s="236" t="s">
        <v>551</v>
      </c>
      <c r="B6" s="236" t="s">
        <v>1478</v>
      </c>
      <c r="C6" s="237">
        <v>16500000</v>
      </c>
    </row>
    <row r="7" spans="1:3" ht="15" customHeight="1">
      <c r="A7" s="236" t="s">
        <v>558</v>
      </c>
      <c r="B7" s="236" t="s">
        <v>1265</v>
      </c>
      <c r="C7" s="237">
        <v>13000000</v>
      </c>
    </row>
    <row r="8" spans="1:3" ht="15" customHeight="1">
      <c r="A8" s="236" t="s">
        <v>338</v>
      </c>
      <c r="B8" s="236" t="s">
        <v>1040</v>
      </c>
      <c r="C8" s="237">
        <v>12000000</v>
      </c>
    </row>
    <row r="9" spans="1:3" ht="15" customHeight="1">
      <c r="A9" s="236" t="s">
        <v>771</v>
      </c>
      <c r="B9" s="236" t="s">
        <v>1037</v>
      </c>
      <c r="C9" s="237">
        <v>12000000</v>
      </c>
    </row>
    <row r="10" spans="1:3" ht="15" customHeight="1">
      <c r="A10" s="236" t="s">
        <v>508</v>
      </c>
      <c r="B10" s="236" t="s">
        <v>173</v>
      </c>
      <c r="C10" s="237">
        <v>10000000</v>
      </c>
    </row>
    <row r="11" spans="1:3" ht="15" customHeight="1">
      <c r="A11" s="236" t="s">
        <v>513</v>
      </c>
      <c r="B11" s="236" t="s">
        <v>269</v>
      </c>
      <c r="C11" s="237">
        <v>7500000</v>
      </c>
    </row>
    <row r="12" spans="1:3" ht="15" customHeight="1">
      <c r="A12" s="236" t="s">
        <v>477</v>
      </c>
      <c r="B12" s="236" t="s">
        <v>177</v>
      </c>
      <c r="C12" s="237">
        <v>5400000</v>
      </c>
    </row>
    <row r="13" spans="1:3" ht="15" customHeight="1">
      <c r="A13" s="236" t="s">
        <v>467</v>
      </c>
      <c r="B13" s="236" t="s">
        <v>178</v>
      </c>
      <c r="C13" s="237">
        <v>5361200</v>
      </c>
    </row>
    <row r="14" spans="1:3" ht="15" customHeight="1">
      <c r="A14" s="236" t="s">
        <v>439</v>
      </c>
      <c r="B14" s="236" t="s">
        <v>179</v>
      </c>
      <c r="C14" s="237">
        <v>5293820</v>
      </c>
    </row>
    <row r="15" spans="1:3" ht="15" customHeight="1">
      <c r="A15" s="236" t="s">
        <v>1128</v>
      </c>
      <c r="B15" s="236" t="s">
        <v>181</v>
      </c>
      <c r="C15" s="237">
        <v>5000000</v>
      </c>
    </row>
    <row r="16" spans="1:3" ht="15" customHeight="1">
      <c r="A16" s="236" t="s">
        <v>1114</v>
      </c>
      <c r="B16" s="236" t="s">
        <v>183</v>
      </c>
      <c r="C16" s="237">
        <v>4482100</v>
      </c>
    </row>
    <row r="17" spans="1:3" ht="15" customHeight="1">
      <c r="A17" s="236" t="s">
        <v>288</v>
      </c>
      <c r="B17" s="236" t="s">
        <v>188</v>
      </c>
      <c r="C17" s="237">
        <v>4000000</v>
      </c>
    </row>
    <row r="18" spans="1:3" ht="15" customHeight="1">
      <c r="A18" s="236" t="s">
        <v>535</v>
      </c>
      <c r="B18" s="236" t="s">
        <v>1499</v>
      </c>
      <c r="C18" s="237">
        <v>4000000</v>
      </c>
    </row>
    <row r="19" spans="1:3" ht="15" customHeight="1">
      <c r="A19" s="236" t="s">
        <v>769</v>
      </c>
      <c r="B19" s="236" t="s">
        <v>54</v>
      </c>
      <c r="C19" s="237">
        <v>3650000</v>
      </c>
    </row>
    <row r="20" spans="1:3" ht="15" customHeight="1">
      <c r="A20" s="236" t="s">
        <v>498</v>
      </c>
      <c r="B20" s="236" t="s">
        <v>1224</v>
      </c>
      <c r="C20" s="237">
        <v>3500000</v>
      </c>
    </row>
    <row r="21" spans="1:3" ht="15" customHeight="1">
      <c r="A21" s="236" t="s">
        <v>483</v>
      </c>
      <c r="B21" s="236" t="s">
        <v>1290</v>
      </c>
      <c r="C21" s="237">
        <v>2500000</v>
      </c>
    </row>
    <row r="22" spans="1:3" ht="15" customHeight="1">
      <c r="A22" s="236" t="s">
        <v>494</v>
      </c>
      <c r="B22" s="236" t="s">
        <v>270</v>
      </c>
      <c r="C22" s="237">
        <v>2500000</v>
      </c>
    </row>
    <row r="23" spans="1:3" ht="15" customHeight="1">
      <c r="A23" s="236" t="s">
        <v>834</v>
      </c>
      <c r="B23" s="236" t="s">
        <v>835</v>
      </c>
      <c r="C23" s="237">
        <v>2125000</v>
      </c>
    </row>
    <row r="24" spans="1:3" ht="15" customHeight="1">
      <c r="A24" s="236" t="s">
        <v>412</v>
      </c>
      <c r="B24" s="236" t="s">
        <v>271</v>
      </c>
      <c r="C24" s="237">
        <v>2100000</v>
      </c>
    </row>
    <row r="25" spans="1:3" ht="15" customHeight="1">
      <c r="A25" s="236" t="s">
        <v>197</v>
      </c>
      <c r="B25" s="236" t="s">
        <v>847</v>
      </c>
      <c r="C25" s="237">
        <v>2000000</v>
      </c>
    </row>
    <row r="26" spans="1:3" ht="15" customHeight="1">
      <c r="A26" s="236" t="s">
        <v>926</v>
      </c>
      <c r="B26" s="236" t="s">
        <v>272</v>
      </c>
      <c r="C26" s="237">
        <v>2000000</v>
      </c>
    </row>
    <row r="27" spans="1:3" ht="15" customHeight="1">
      <c r="A27" s="236" t="s">
        <v>546</v>
      </c>
      <c r="B27" s="236" t="s">
        <v>180</v>
      </c>
      <c r="C27" s="237">
        <v>2000000</v>
      </c>
    </row>
    <row r="28" spans="1:3" ht="15" customHeight="1">
      <c r="A28" s="236" t="s">
        <v>516</v>
      </c>
      <c r="B28" s="236" t="s">
        <v>273</v>
      </c>
      <c r="C28" s="237">
        <v>1800000</v>
      </c>
    </row>
    <row r="29" spans="1:3" ht="15" customHeight="1">
      <c r="A29" s="236" t="s">
        <v>375</v>
      </c>
      <c r="B29" s="236" t="s">
        <v>66</v>
      </c>
      <c r="C29" s="237">
        <v>1641304</v>
      </c>
    </row>
    <row r="30" spans="1:3" ht="15" customHeight="1">
      <c r="A30" s="236" t="s">
        <v>119</v>
      </c>
      <c r="B30" s="236" t="s">
        <v>274</v>
      </c>
      <c r="C30" s="237">
        <v>1500000</v>
      </c>
    </row>
    <row r="31" spans="1:3" ht="15" customHeight="1">
      <c r="A31" s="236" t="s">
        <v>357</v>
      </c>
      <c r="B31" s="236" t="s">
        <v>275</v>
      </c>
      <c r="C31" s="237">
        <v>1500000</v>
      </c>
    </row>
    <row r="32" spans="1:3" ht="15" customHeight="1">
      <c r="A32" s="236" t="s">
        <v>395</v>
      </c>
      <c r="B32" s="236" t="s">
        <v>276</v>
      </c>
      <c r="C32" s="237">
        <v>1100000</v>
      </c>
    </row>
    <row r="33" spans="1:3" ht="15" customHeight="1">
      <c r="A33" s="236" t="s">
        <v>366</v>
      </c>
      <c r="B33" s="236" t="s">
        <v>928</v>
      </c>
      <c r="C33" s="237">
        <v>1010958</v>
      </c>
    </row>
    <row r="34" spans="1:3" ht="15" customHeight="1">
      <c r="A34" s="236" t="s">
        <v>329</v>
      </c>
      <c r="B34" s="236" t="s">
        <v>277</v>
      </c>
      <c r="C34" s="237">
        <v>1000000</v>
      </c>
    </row>
    <row r="35" spans="1:3" ht="15" customHeight="1">
      <c r="A35" s="236" t="s">
        <v>451</v>
      </c>
      <c r="B35" s="236" t="s">
        <v>278</v>
      </c>
      <c r="C35" s="237">
        <v>1000000</v>
      </c>
    </row>
    <row r="36" spans="1:3" ht="15" customHeight="1">
      <c r="A36" s="236" t="s">
        <v>469</v>
      </c>
      <c r="B36" s="236" t="s">
        <v>265</v>
      </c>
      <c r="C36" s="237">
        <v>1000000</v>
      </c>
    </row>
    <row r="37" spans="1:3" ht="15" customHeight="1">
      <c r="A37" s="236" t="s">
        <v>384</v>
      </c>
      <c r="B37" s="236" t="s">
        <v>1292</v>
      </c>
      <c r="C37" s="237">
        <v>1000000</v>
      </c>
    </row>
    <row r="38" spans="1:3" ht="15" customHeight="1">
      <c r="A38" s="236" t="s">
        <v>502</v>
      </c>
      <c r="B38" s="236" t="s">
        <v>503</v>
      </c>
      <c r="C38" s="237">
        <v>1000000</v>
      </c>
    </row>
    <row r="39" spans="1:3" ht="15" customHeight="1">
      <c r="A39" s="236" t="s">
        <v>765</v>
      </c>
      <c r="B39" s="236" t="s">
        <v>1364</v>
      </c>
      <c r="C39" s="237">
        <v>936240</v>
      </c>
    </row>
    <row r="40" spans="1:3" ht="15" customHeight="1">
      <c r="A40" s="236" t="s">
        <v>767</v>
      </c>
      <c r="B40" s="236" t="s">
        <v>96</v>
      </c>
      <c r="C40" s="237">
        <v>892581</v>
      </c>
    </row>
    <row r="41" spans="1:3" ht="15" customHeight="1">
      <c r="A41" s="236" t="s">
        <v>348</v>
      </c>
      <c r="B41" s="236" t="s">
        <v>1130</v>
      </c>
      <c r="C41" s="237">
        <v>812232</v>
      </c>
    </row>
    <row r="42" spans="1:3" ht="15" customHeight="1">
      <c r="A42" s="236" t="s">
        <v>625</v>
      </c>
      <c r="B42" s="236" t="s">
        <v>97</v>
      </c>
      <c r="C42" s="237">
        <v>808569</v>
      </c>
    </row>
    <row r="43" spans="1:3" ht="15" customHeight="1">
      <c r="A43" s="236" t="s">
        <v>450</v>
      </c>
      <c r="B43" s="236" t="s">
        <v>1133</v>
      </c>
      <c r="C43" s="237">
        <v>750000</v>
      </c>
    </row>
    <row r="44" spans="1:3" ht="15" customHeight="1">
      <c r="A44" s="236" t="s">
        <v>336</v>
      </c>
      <c r="B44" s="236" t="s">
        <v>1286</v>
      </c>
      <c r="C44" s="237">
        <v>714658</v>
      </c>
    </row>
    <row r="45" spans="1:3" ht="15" customHeight="1">
      <c r="A45" s="236" t="s">
        <v>675</v>
      </c>
      <c r="B45" s="236" t="s">
        <v>98</v>
      </c>
      <c r="C45" s="237">
        <v>710000</v>
      </c>
    </row>
    <row r="46" spans="1:3" ht="15" customHeight="1">
      <c r="A46" s="236" t="s">
        <v>402</v>
      </c>
      <c r="B46" s="236" t="s">
        <v>99</v>
      </c>
      <c r="C46" s="237">
        <v>695000</v>
      </c>
    </row>
    <row r="47" spans="1:3" ht="15" customHeight="1">
      <c r="A47" s="236" t="s">
        <v>488</v>
      </c>
      <c r="B47" s="236" t="s">
        <v>939</v>
      </c>
      <c r="C47" s="237">
        <v>675000</v>
      </c>
    </row>
    <row r="48" spans="1:3" ht="15" customHeight="1">
      <c r="A48" s="236" t="s">
        <v>393</v>
      </c>
      <c r="B48" s="236" t="s">
        <v>1396</v>
      </c>
      <c r="C48" s="237">
        <v>629067</v>
      </c>
    </row>
    <row r="49" spans="1:3" ht="15" customHeight="1">
      <c r="A49" s="236" t="s">
        <v>334</v>
      </c>
      <c r="B49" s="236" t="s">
        <v>100</v>
      </c>
      <c r="C49" s="237">
        <v>550000</v>
      </c>
    </row>
    <row r="50" spans="1:3" ht="15" customHeight="1">
      <c r="A50" s="236" t="s">
        <v>430</v>
      </c>
      <c r="B50" s="236" t="s">
        <v>1520</v>
      </c>
      <c r="C50" s="237">
        <v>540000</v>
      </c>
    </row>
    <row r="51" spans="1:3" ht="15" customHeight="1">
      <c r="A51" s="236" t="s">
        <v>541</v>
      </c>
      <c r="B51" s="236" t="s">
        <v>101</v>
      </c>
      <c r="C51" s="237">
        <v>500000</v>
      </c>
    </row>
    <row r="52" spans="1:3" ht="15" customHeight="1">
      <c r="A52" s="236" t="s">
        <v>619</v>
      </c>
      <c r="B52" s="236" t="s">
        <v>102</v>
      </c>
      <c r="C52" s="237">
        <v>500000</v>
      </c>
    </row>
    <row r="53" spans="1:3" ht="15" customHeight="1">
      <c r="A53" s="236" t="s">
        <v>593</v>
      </c>
      <c r="B53" s="236" t="s">
        <v>103</v>
      </c>
      <c r="C53" s="237">
        <v>442000</v>
      </c>
    </row>
    <row r="54" spans="1:3" ht="15" customHeight="1">
      <c r="A54" s="236" t="s">
        <v>280</v>
      </c>
      <c r="B54" s="236" t="s">
        <v>104</v>
      </c>
      <c r="C54" s="237">
        <v>425000</v>
      </c>
    </row>
    <row r="55" spans="1:3" ht="15" customHeight="1">
      <c r="A55" s="236" t="s">
        <v>607</v>
      </c>
      <c r="B55" s="236" t="s">
        <v>105</v>
      </c>
      <c r="C55" s="237">
        <v>412500</v>
      </c>
    </row>
    <row r="56" spans="1:3" ht="15" customHeight="1">
      <c r="A56" s="236" t="s">
        <v>373</v>
      </c>
      <c r="B56" s="236" t="s">
        <v>1401</v>
      </c>
      <c r="C56" s="237">
        <v>395000</v>
      </c>
    </row>
    <row r="57" spans="1:3" ht="15" customHeight="1">
      <c r="A57" s="236" t="s">
        <v>609</v>
      </c>
      <c r="B57" s="236" t="s">
        <v>106</v>
      </c>
      <c r="C57" s="237">
        <v>369400</v>
      </c>
    </row>
    <row r="58" spans="1:3" ht="15" customHeight="1">
      <c r="A58" s="236" t="s">
        <v>284</v>
      </c>
      <c r="B58" s="236" t="s">
        <v>107</v>
      </c>
      <c r="C58" s="237">
        <v>360000</v>
      </c>
    </row>
    <row r="59" spans="1:3" ht="15" customHeight="1">
      <c r="A59" s="236" t="s">
        <v>602</v>
      </c>
      <c r="B59" s="236" t="s">
        <v>1444</v>
      </c>
      <c r="C59" s="237">
        <v>324421</v>
      </c>
    </row>
    <row r="60" spans="1:3" ht="15" customHeight="1">
      <c r="A60" s="236" t="s">
        <v>330</v>
      </c>
      <c r="B60" s="236" t="s">
        <v>108</v>
      </c>
      <c r="C60" s="237">
        <v>300000</v>
      </c>
    </row>
    <row r="61" spans="1:3" ht="15" customHeight="1">
      <c r="A61" s="236" t="s">
        <v>388</v>
      </c>
      <c r="B61" s="236" t="s">
        <v>109</v>
      </c>
      <c r="C61" s="237">
        <v>290000</v>
      </c>
    </row>
    <row r="62" spans="1:3" ht="15" customHeight="1">
      <c r="A62" s="236" t="s">
        <v>368</v>
      </c>
      <c r="B62" s="236" t="s">
        <v>110</v>
      </c>
      <c r="C62" s="237">
        <v>256500</v>
      </c>
    </row>
    <row r="63" spans="1:3" ht="15" customHeight="1">
      <c r="A63" s="236" t="s">
        <v>1359</v>
      </c>
      <c r="B63" s="236" t="s">
        <v>111</v>
      </c>
      <c r="C63" s="237">
        <v>250000</v>
      </c>
    </row>
    <row r="64" spans="1:3" ht="15" customHeight="1">
      <c r="A64" s="236" t="s">
        <v>112</v>
      </c>
      <c r="B64" s="236" t="s">
        <v>113</v>
      </c>
      <c r="C64" s="237">
        <v>225000</v>
      </c>
    </row>
    <row r="65" spans="1:3" ht="15" customHeight="1">
      <c r="A65" s="236" t="s">
        <v>117</v>
      </c>
      <c r="B65" s="236" t="s">
        <v>833</v>
      </c>
      <c r="C65" s="237">
        <v>220812</v>
      </c>
    </row>
    <row r="66" spans="1:3" ht="15" customHeight="1">
      <c r="A66" s="236" t="s">
        <v>421</v>
      </c>
      <c r="B66" s="236" t="s">
        <v>1106</v>
      </c>
      <c r="C66" s="237">
        <v>200000</v>
      </c>
    </row>
    <row r="67" spans="1:3" ht="15" customHeight="1">
      <c r="A67" s="236" t="s">
        <v>458</v>
      </c>
      <c r="B67" s="236" t="s">
        <v>114</v>
      </c>
      <c r="C67" s="237">
        <v>186000</v>
      </c>
    </row>
    <row r="68" spans="1:3" ht="15" customHeight="1">
      <c r="A68" s="236" t="s">
        <v>853</v>
      </c>
      <c r="B68" s="236" t="s">
        <v>839</v>
      </c>
      <c r="C68" s="237">
        <v>105000</v>
      </c>
    </row>
    <row r="69" spans="1:3" ht="15" customHeight="1">
      <c r="A69" s="236" t="s">
        <v>1368</v>
      </c>
      <c r="B69" s="236" t="s">
        <v>1369</v>
      </c>
      <c r="C69" s="237">
        <v>100000</v>
      </c>
    </row>
    <row r="70" spans="1:3" ht="15" customHeight="1">
      <c r="A70" s="236" t="s">
        <v>891</v>
      </c>
      <c r="B70" s="236" t="s">
        <v>115</v>
      </c>
      <c r="C70" s="237">
        <v>90000</v>
      </c>
    </row>
    <row r="71" spans="1:3" ht="15" customHeight="1">
      <c r="A71" s="236" t="s">
        <v>669</v>
      </c>
      <c r="B71" s="236" t="s">
        <v>173</v>
      </c>
      <c r="C71" s="237">
        <v>78000</v>
      </c>
    </row>
    <row r="72" spans="1:3" ht="15" customHeight="1">
      <c r="A72" s="236" t="s">
        <v>505</v>
      </c>
      <c r="B72" s="236" t="s">
        <v>116</v>
      </c>
      <c r="C72" s="237">
        <v>67000</v>
      </c>
    </row>
    <row r="73" spans="1:3" ht="15" customHeight="1">
      <c r="A73" s="236" t="s">
        <v>331</v>
      </c>
      <c r="B73" s="236" t="s">
        <v>40</v>
      </c>
      <c r="C73" s="237">
        <v>50000</v>
      </c>
    </row>
    <row r="74" spans="1:3" ht="15" customHeight="1">
      <c r="A74" s="236" t="s">
        <v>124</v>
      </c>
      <c r="B74" s="236" t="s">
        <v>128</v>
      </c>
      <c r="C74" s="237">
        <v>22000</v>
      </c>
    </row>
    <row r="75" spans="1:3" ht="15" customHeight="1">
      <c r="A75" s="236" t="s">
        <v>413</v>
      </c>
      <c r="B75" s="236" t="s">
        <v>1186</v>
      </c>
      <c r="C75" s="237">
        <v>20000</v>
      </c>
    </row>
    <row r="76" spans="1:3" ht="15" customHeight="1">
      <c r="A76" s="236" t="s">
        <v>352</v>
      </c>
      <c r="B76" s="236" t="s">
        <v>1219</v>
      </c>
      <c r="C76" s="237" t="s">
        <v>1187</v>
      </c>
    </row>
    <row r="77" spans="1:3" ht="15" customHeight="1">
      <c r="A77" s="236" t="s">
        <v>1263</v>
      </c>
      <c r="B77" s="236" t="s">
        <v>1264</v>
      </c>
      <c r="C77" s="237" t="s">
        <v>1187</v>
      </c>
    </row>
    <row r="78" spans="1:3" ht="15" customHeight="1">
      <c r="A78" s="236" t="s">
        <v>396</v>
      </c>
      <c r="B78" s="236" t="s">
        <v>1127</v>
      </c>
      <c r="C78" s="237" t="s">
        <v>1187</v>
      </c>
    </row>
    <row r="79" spans="1:3" ht="15" customHeight="1">
      <c r="A79" s="236" t="s">
        <v>400</v>
      </c>
      <c r="B79" s="236" t="s">
        <v>129</v>
      </c>
      <c r="C79" s="237" t="s">
        <v>1187</v>
      </c>
    </row>
    <row r="80" spans="1:3" ht="15" customHeight="1">
      <c r="A80" s="236" t="s">
        <v>314</v>
      </c>
      <c r="B80" s="236" t="s">
        <v>130</v>
      </c>
      <c r="C80" s="237" t="s">
        <v>1187</v>
      </c>
    </row>
    <row r="81" spans="1:3" ht="15" customHeight="1">
      <c r="A81" s="236" t="s">
        <v>195</v>
      </c>
      <c r="B81" s="236" t="s">
        <v>131</v>
      </c>
      <c r="C81" s="237" t="s">
        <v>1187</v>
      </c>
    </row>
    <row r="82" spans="1:3" ht="15" customHeight="1">
      <c r="A82" s="236" t="s">
        <v>433</v>
      </c>
      <c r="B82" s="236" t="s">
        <v>132</v>
      </c>
      <c r="C82" s="237" t="s">
        <v>1187</v>
      </c>
    </row>
    <row r="83" spans="1:3" ht="15" customHeight="1">
      <c r="A83" s="236" t="s">
        <v>436</v>
      </c>
      <c r="B83" s="236" t="s">
        <v>133</v>
      </c>
      <c r="C83" s="237" t="s">
        <v>1187</v>
      </c>
    </row>
    <row r="84" spans="1:3" ht="15" customHeight="1">
      <c r="A84" s="236" t="s">
        <v>447</v>
      </c>
      <c r="B84" s="236" t="s">
        <v>134</v>
      </c>
      <c r="C84" s="237" t="s">
        <v>1187</v>
      </c>
    </row>
    <row r="85" spans="1:3" ht="15" customHeight="1">
      <c r="A85" s="236" t="s">
        <v>775</v>
      </c>
      <c r="B85" s="236" t="s">
        <v>1132</v>
      </c>
      <c r="C85" s="237" t="s">
        <v>1187</v>
      </c>
    </row>
    <row r="86" spans="1:3" ht="15" customHeight="1">
      <c r="A86" s="236" t="s">
        <v>361</v>
      </c>
      <c r="B86" s="236" t="s">
        <v>1116</v>
      </c>
      <c r="C86" s="237" t="s">
        <v>1187</v>
      </c>
    </row>
    <row r="87" spans="1:3" ht="15" customHeight="1">
      <c r="A87" s="236" t="s">
        <v>378</v>
      </c>
      <c r="B87" s="236" t="s">
        <v>135</v>
      </c>
      <c r="C87" s="237" t="s">
        <v>1187</v>
      </c>
    </row>
    <row r="88" spans="1:3" ht="15" customHeight="1">
      <c r="A88" s="236" t="s">
        <v>672</v>
      </c>
      <c r="B88" s="236" t="s">
        <v>136</v>
      </c>
      <c r="C88" s="237" t="s">
        <v>1187</v>
      </c>
    </row>
    <row r="89" spans="1:3" ht="15" customHeight="1">
      <c r="A89" s="236" t="s">
        <v>539</v>
      </c>
      <c r="B89" s="236" t="s">
        <v>137</v>
      </c>
      <c r="C89" s="237" t="s">
        <v>1187</v>
      </c>
    </row>
    <row r="90" spans="1:3" ht="15" customHeight="1">
      <c r="A90" s="236" t="s">
        <v>383</v>
      </c>
      <c r="B90" s="236" t="s">
        <v>1292</v>
      </c>
      <c r="C90" s="237" t="s">
        <v>1187</v>
      </c>
    </row>
    <row r="91" spans="1:3" ht="15" customHeight="1">
      <c r="A91" s="236" t="s">
        <v>686</v>
      </c>
      <c r="B91" s="236" t="s">
        <v>1367</v>
      </c>
      <c r="C91" s="237" t="s">
        <v>1187</v>
      </c>
    </row>
    <row r="92" spans="1:3" ht="15" customHeight="1">
      <c r="A92" s="236" t="s">
        <v>611</v>
      </c>
      <c r="B92" s="236" t="s">
        <v>138</v>
      </c>
      <c r="C92" s="237" t="s">
        <v>1187</v>
      </c>
    </row>
    <row r="93" spans="1:3" ht="15" customHeight="1">
      <c r="A93" s="236" t="s">
        <v>613</v>
      </c>
      <c r="B93" s="236" t="s">
        <v>139</v>
      </c>
      <c r="C93" s="237" t="s">
        <v>1187</v>
      </c>
    </row>
    <row r="94" spans="1:3" ht="15" customHeight="1">
      <c r="A94" s="236" t="s">
        <v>794</v>
      </c>
      <c r="B94" s="236" t="s">
        <v>1247</v>
      </c>
      <c r="C94" s="237" t="s">
        <v>1187</v>
      </c>
    </row>
    <row r="95" spans="1:3" ht="15" customHeight="1">
      <c r="A95" s="236" t="s">
        <v>662</v>
      </c>
      <c r="B95" s="236" t="s">
        <v>140</v>
      </c>
      <c r="C95" s="237" t="s">
        <v>1187</v>
      </c>
    </row>
    <row r="96" spans="1:2" ht="15" customHeight="1">
      <c r="A96" s="236" t="s">
        <v>522</v>
      </c>
      <c r="B96" s="236" t="s">
        <v>1187</v>
      </c>
    </row>
    <row r="97" spans="1:3" ht="15" customHeight="1">
      <c r="A97" s="236" t="s">
        <v>294</v>
      </c>
      <c r="B97" s="236" t="s">
        <v>1187</v>
      </c>
      <c r="C97" s="237"/>
    </row>
    <row r="98" spans="1:2" ht="15" customHeight="1">
      <c r="A98" s="236" t="s">
        <v>297</v>
      </c>
      <c r="B98" s="236" t="s">
        <v>1187</v>
      </c>
    </row>
    <row r="99" spans="1:2" ht="15" customHeight="1">
      <c r="A99" s="236" t="s">
        <v>410</v>
      </c>
      <c r="B99" s="236" t="s">
        <v>1187</v>
      </c>
    </row>
    <row r="100" spans="1:2" ht="15" customHeight="1">
      <c r="A100" s="236" t="s">
        <v>491</v>
      </c>
      <c r="B100" s="236" t="s">
        <v>1187</v>
      </c>
    </row>
    <row r="101" spans="1:3" ht="15" customHeight="1">
      <c r="A101" s="236" t="s">
        <v>418</v>
      </c>
      <c r="B101" s="236" t="s">
        <v>1187</v>
      </c>
      <c r="C101" s="237"/>
    </row>
    <row r="102" spans="1:2" ht="15" customHeight="1">
      <c r="A102" s="236" t="s">
        <v>456</v>
      </c>
      <c r="B102" s="236" t="s">
        <v>1187</v>
      </c>
    </row>
    <row r="103" spans="1:2" ht="15" customHeight="1">
      <c r="A103" s="236" t="s">
        <v>465</v>
      </c>
      <c r="B103" s="236" t="s">
        <v>1187</v>
      </c>
    </row>
    <row r="104" spans="1:3" ht="15" customHeight="1">
      <c r="A104" s="236" t="s">
        <v>496</v>
      </c>
      <c r="B104" s="236" t="s">
        <v>1187</v>
      </c>
      <c r="C104" s="237"/>
    </row>
    <row r="105" spans="1:3" ht="15" customHeight="1">
      <c r="A105" s="236" t="s">
        <v>791</v>
      </c>
      <c r="B105" s="236" t="s">
        <v>1187</v>
      </c>
      <c r="C105" s="237"/>
    </row>
    <row r="106" ht="15" customHeight="1">
      <c r="A106" s="236" t="s">
        <v>424</v>
      </c>
    </row>
    <row r="107" ht="15" customHeight="1">
      <c r="A107" s="236" t="s">
        <v>426</v>
      </c>
    </row>
    <row r="108" ht="15" customHeight="1">
      <c r="A108" s="236" t="s">
        <v>666</v>
      </c>
    </row>
    <row r="109" ht="15" customHeight="1">
      <c r="C109" s="237">
        <f>SUM($C$2:$C$108)</f>
        <v>244774794</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BP274"/>
  <sheetViews>
    <sheetView zoomScale="90" zoomScaleNormal="90" zoomScalePageLayoutView="0" workbookViewId="0" topLeftCell="A1">
      <selection activeCell="A1" sqref="A1"/>
    </sheetView>
  </sheetViews>
  <sheetFormatPr defaultColWidth="9.140625" defaultRowHeight="12.75"/>
  <cols>
    <col min="1" max="1" width="9.140625" style="202" customWidth="1"/>
    <col min="2" max="2" width="48.7109375" style="201" customWidth="1"/>
    <col min="3" max="3" width="17.8515625" style="201" customWidth="1"/>
    <col min="4" max="4" width="13.28125" style="203" bestFit="1" customWidth="1"/>
    <col min="5" max="16384" width="9.140625" style="201" customWidth="1"/>
  </cols>
  <sheetData>
    <row r="1" spans="1:4" ht="30.75" customHeight="1">
      <c r="A1" s="197" t="s">
        <v>317</v>
      </c>
      <c r="B1" s="198"/>
      <c r="C1" s="199"/>
      <c r="D1" s="200"/>
    </row>
    <row r="2" ht="15">
      <c r="A2" s="202" t="s">
        <v>339</v>
      </c>
    </row>
    <row r="3" ht="12" customHeight="1"/>
    <row r="4" spans="1:4" s="185" customFormat="1" ht="31.5" customHeight="1">
      <c r="A4" s="204"/>
      <c r="B4" s="119" t="s">
        <v>1288</v>
      </c>
      <c r="C4" s="205" t="s">
        <v>342</v>
      </c>
      <c r="D4" s="182" t="s">
        <v>318</v>
      </c>
    </row>
    <row r="5" spans="1:68" ht="15">
      <c r="A5" s="161">
        <v>1</v>
      </c>
      <c r="B5" s="206" t="s">
        <v>1116</v>
      </c>
      <c r="C5" s="207" t="s">
        <v>657</v>
      </c>
      <c r="D5" s="208">
        <v>40000000</v>
      </c>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row>
    <row r="6" spans="1:68" ht="15">
      <c r="A6" s="161">
        <v>2</v>
      </c>
      <c r="B6" s="206" t="s">
        <v>319</v>
      </c>
      <c r="C6" s="207" t="s">
        <v>520</v>
      </c>
      <c r="D6" s="208">
        <v>29721005</v>
      </c>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09"/>
      <c r="AU6" s="209"/>
      <c r="AV6" s="209"/>
      <c r="AW6" s="209"/>
      <c r="AX6" s="209"/>
      <c r="AY6" s="209"/>
      <c r="AZ6" s="209"/>
      <c r="BA6" s="209"/>
      <c r="BB6" s="209"/>
      <c r="BC6" s="209"/>
      <c r="BD6" s="209"/>
      <c r="BE6" s="209"/>
      <c r="BF6" s="209"/>
      <c r="BG6" s="209"/>
      <c r="BH6" s="209"/>
      <c r="BI6" s="209"/>
      <c r="BJ6" s="209"/>
      <c r="BK6" s="209"/>
      <c r="BL6" s="209"/>
      <c r="BM6" s="209"/>
      <c r="BN6" s="209"/>
      <c r="BO6" s="209"/>
      <c r="BP6" s="209"/>
    </row>
    <row r="7" spans="1:68" ht="15">
      <c r="A7" s="161">
        <v>3</v>
      </c>
      <c r="B7" s="206" t="s">
        <v>1493</v>
      </c>
      <c r="C7" s="207" t="s">
        <v>569</v>
      </c>
      <c r="D7" s="208">
        <v>20000000</v>
      </c>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c r="BC7" s="209"/>
      <c r="BD7" s="209"/>
      <c r="BE7" s="209"/>
      <c r="BF7" s="209"/>
      <c r="BG7" s="209"/>
      <c r="BH7" s="209"/>
      <c r="BI7" s="209"/>
      <c r="BJ7" s="209"/>
      <c r="BK7" s="209"/>
      <c r="BL7" s="209"/>
      <c r="BM7" s="209"/>
      <c r="BN7" s="209"/>
      <c r="BO7" s="209"/>
      <c r="BP7" s="209"/>
    </row>
    <row r="8" spans="1:68" ht="15">
      <c r="A8" s="161">
        <v>4</v>
      </c>
      <c r="B8" s="206" t="s">
        <v>1478</v>
      </c>
      <c r="C8" s="207" t="s">
        <v>919</v>
      </c>
      <c r="D8" s="208">
        <v>16500000</v>
      </c>
      <c r="E8" s="210"/>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09"/>
      <c r="BE8" s="209"/>
      <c r="BF8" s="209"/>
      <c r="BG8" s="209"/>
      <c r="BH8" s="209"/>
      <c r="BI8" s="209"/>
      <c r="BJ8" s="209"/>
      <c r="BK8" s="209"/>
      <c r="BL8" s="209"/>
      <c r="BM8" s="209"/>
      <c r="BN8" s="209"/>
      <c r="BO8" s="209"/>
      <c r="BP8" s="209"/>
    </row>
    <row r="9" spans="1:68" ht="15">
      <c r="A9" s="161">
        <v>5</v>
      </c>
      <c r="B9" s="206" t="s">
        <v>1425</v>
      </c>
      <c r="C9" s="207" t="s">
        <v>919</v>
      </c>
      <c r="D9" s="208">
        <v>14000000</v>
      </c>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c r="BI9" s="209"/>
      <c r="BJ9" s="209"/>
      <c r="BK9" s="209"/>
      <c r="BL9" s="209"/>
      <c r="BM9" s="209"/>
      <c r="BN9" s="209"/>
      <c r="BO9" s="209"/>
      <c r="BP9" s="209"/>
    </row>
    <row r="10" spans="1:68" ht="15">
      <c r="A10" s="161">
        <v>6</v>
      </c>
      <c r="B10" s="206" t="s">
        <v>1265</v>
      </c>
      <c r="C10" s="207" t="s">
        <v>923</v>
      </c>
      <c r="D10" s="208">
        <v>13000000</v>
      </c>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c r="BP10" s="209"/>
    </row>
    <row r="11" spans="1:68" ht="15">
      <c r="A11" s="161">
        <v>7</v>
      </c>
      <c r="B11" s="206" t="s">
        <v>1037</v>
      </c>
      <c r="C11" s="207" t="s">
        <v>742</v>
      </c>
      <c r="D11" s="208">
        <v>12000000</v>
      </c>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209"/>
      <c r="BK11" s="209"/>
      <c r="BL11" s="209"/>
      <c r="BM11" s="209"/>
      <c r="BN11" s="209"/>
      <c r="BO11" s="209"/>
      <c r="BP11" s="209"/>
    </row>
    <row r="12" spans="1:68" ht="15">
      <c r="A12" s="161">
        <v>7</v>
      </c>
      <c r="B12" s="206" t="s">
        <v>1040</v>
      </c>
      <c r="C12" s="207" t="s">
        <v>816</v>
      </c>
      <c r="D12" s="208">
        <v>12000000</v>
      </c>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row>
    <row r="13" spans="1:68" ht="15">
      <c r="A13" s="161">
        <v>9</v>
      </c>
      <c r="B13" s="206" t="s">
        <v>172</v>
      </c>
      <c r="C13" s="207" t="s">
        <v>657</v>
      </c>
      <c r="D13" s="208">
        <v>10600000</v>
      </c>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c r="BO13" s="209"/>
      <c r="BP13" s="209"/>
    </row>
    <row r="14" spans="1:68" s="211" customFormat="1" ht="15">
      <c r="A14" s="161">
        <v>10</v>
      </c>
      <c r="B14" s="206" t="s">
        <v>1428</v>
      </c>
      <c r="C14" s="207" t="s">
        <v>657</v>
      </c>
      <c r="D14" s="208">
        <v>10000000</v>
      </c>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c r="BO14" s="209"/>
      <c r="BP14" s="209"/>
    </row>
    <row r="15" spans="1:68" ht="15">
      <c r="A15" s="161">
        <v>10</v>
      </c>
      <c r="B15" s="206" t="s">
        <v>173</v>
      </c>
      <c r="C15" s="207" t="s">
        <v>1078</v>
      </c>
      <c r="D15" s="208">
        <v>10000000</v>
      </c>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c r="BO15" s="209"/>
      <c r="BP15" s="209"/>
    </row>
    <row r="16" spans="1:68" ht="15">
      <c r="A16" s="161">
        <v>12</v>
      </c>
      <c r="B16" s="206" t="s">
        <v>174</v>
      </c>
      <c r="C16" s="207" t="s">
        <v>581</v>
      </c>
      <c r="D16" s="208">
        <v>8431000</v>
      </c>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c r="BO16" s="209"/>
      <c r="BP16" s="209"/>
    </row>
    <row r="17" spans="1:68" ht="15">
      <c r="A17" s="161">
        <v>13</v>
      </c>
      <c r="B17" s="206" t="s">
        <v>175</v>
      </c>
      <c r="C17" s="207" t="s">
        <v>657</v>
      </c>
      <c r="D17" s="208">
        <v>6000000</v>
      </c>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c r="BP17" s="209"/>
    </row>
    <row r="18" spans="1:68" ht="15">
      <c r="A18" s="161">
        <v>14</v>
      </c>
      <c r="B18" s="206" t="s">
        <v>176</v>
      </c>
      <c r="C18" s="207" t="s">
        <v>816</v>
      </c>
      <c r="D18" s="208">
        <v>5500000</v>
      </c>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row>
    <row r="19" spans="1:68" ht="15">
      <c r="A19" s="161">
        <v>15</v>
      </c>
      <c r="B19" s="206" t="s">
        <v>177</v>
      </c>
      <c r="C19" s="207" t="s">
        <v>1001</v>
      </c>
      <c r="D19" s="208">
        <v>5400000</v>
      </c>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row>
    <row r="20" spans="1:68" ht="15">
      <c r="A20" s="161">
        <v>16</v>
      </c>
      <c r="B20" s="206" t="s">
        <v>178</v>
      </c>
      <c r="C20" s="207" t="s">
        <v>645</v>
      </c>
      <c r="D20" s="208">
        <v>5361200</v>
      </c>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c r="BO20" s="209"/>
      <c r="BP20" s="209"/>
    </row>
    <row r="21" spans="1:68" ht="15">
      <c r="A21" s="161">
        <v>17</v>
      </c>
      <c r="B21" s="125" t="s">
        <v>1496</v>
      </c>
      <c r="C21" s="212" t="s">
        <v>789</v>
      </c>
      <c r="D21" s="208">
        <v>5326978</v>
      </c>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c r="BO21" s="209"/>
      <c r="BP21" s="209"/>
    </row>
    <row r="22" spans="1:68" ht="15">
      <c r="A22" s="161">
        <v>18</v>
      </c>
      <c r="B22" s="206" t="s">
        <v>179</v>
      </c>
      <c r="C22" s="207" t="s">
        <v>944</v>
      </c>
      <c r="D22" s="208">
        <v>5293820</v>
      </c>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c r="BO22" s="209"/>
      <c r="BP22" s="209"/>
    </row>
    <row r="23" spans="1:68" ht="15">
      <c r="A23" s="161">
        <v>19</v>
      </c>
      <c r="B23" s="206" t="s">
        <v>180</v>
      </c>
      <c r="C23" s="207" t="s">
        <v>911</v>
      </c>
      <c r="D23" s="208">
        <v>5100000</v>
      </c>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c r="BO23" s="209"/>
      <c r="BP23" s="209"/>
    </row>
    <row r="24" spans="1:68" ht="15">
      <c r="A24" s="161">
        <v>20</v>
      </c>
      <c r="B24" s="206" t="s">
        <v>181</v>
      </c>
      <c r="C24" s="207" t="s">
        <v>641</v>
      </c>
      <c r="D24" s="208">
        <v>5000000</v>
      </c>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c r="BI24" s="209"/>
      <c r="BJ24" s="209"/>
      <c r="BK24" s="209"/>
      <c r="BL24" s="209"/>
      <c r="BM24" s="209"/>
      <c r="BN24" s="209"/>
      <c r="BO24" s="209"/>
      <c r="BP24" s="209"/>
    </row>
    <row r="25" spans="1:68" ht="15">
      <c r="A25" s="161">
        <v>20</v>
      </c>
      <c r="B25" s="206" t="s">
        <v>182</v>
      </c>
      <c r="C25" s="207" t="s">
        <v>907</v>
      </c>
      <c r="D25" s="208">
        <v>5000000</v>
      </c>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c r="BO25" s="209"/>
      <c r="BP25" s="209"/>
    </row>
    <row r="26" spans="1:68" ht="15">
      <c r="A26" s="161">
        <v>20</v>
      </c>
      <c r="B26" s="206" t="s">
        <v>1143</v>
      </c>
      <c r="C26" s="207" t="s">
        <v>923</v>
      </c>
      <c r="D26" s="208">
        <v>5000000</v>
      </c>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c r="BO26" s="209"/>
      <c r="BP26" s="209"/>
    </row>
    <row r="27" spans="1:68" ht="15">
      <c r="A27" s="161">
        <v>20</v>
      </c>
      <c r="B27" s="206" t="s">
        <v>927</v>
      </c>
      <c r="C27" s="207" t="s">
        <v>653</v>
      </c>
      <c r="D27" s="208">
        <v>5000000</v>
      </c>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row>
    <row r="28" spans="1:68" ht="15">
      <c r="A28" s="161">
        <v>24</v>
      </c>
      <c r="B28" s="206" t="s">
        <v>183</v>
      </c>
      <c r="C28" s="207" t="s">
        <v>746</v>
      </c>
      <c r="D28" s="208">
        <v>4482100</v>
      </c>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c r="BO28" s="209"/>
      <c r="BP28" s="209"/>
    </row>
    <row r="29" spans="1:68" ht="15">
      <c r="A29" s="161">
        <v>25</v>
      </c>
      <c r="B29" s="206" t="s">
        <v>184</v>
      </c>
      <c r="C29" s="207" t="s">
        <v>657</v>
      </c>
      <c r="D29" s="208">
        <v>4400000</v>
      </c>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c r="BO29" s="209"/>
      <c r="BP29" s="209"/>
    </row>
    <row r="30" spans="1:68" ht="15">
      <c r="A30" s="161">
        <v>26</v>
      </c>
      <c r="B30" s="206" t="s">
        <v>185</v>
      </c>
      <c r="C30" s="207" t="s">
        <v>923</v>
      </c>
      <c r="D30" s="208">
        <v>4212972</v>
      </c>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c r="BO30" s="209"/>
      <c r="BP30" s="209"/>
    </row>
    <row r="31" spans="1:68" ht="15">
      <c r="A31" s="161">
        <v>27</v>
      </c>
      <c r="B31" s="206" t="s">
        <v>186</v>
      </c>
      <c r="C31" s="207" t="s">
        <v>520</v>
      </c>
      <c r="D31" s="208">
        <f>2300000+1883457</f>
        <v>4183457</v>
      </c>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row>
    <row r="32" spans="1:68" ht="15">
      <c r="A32" s="161">
        <v>28</v>
      </c>
      <c r="B32" s="206" t="s">
        <v>187</v>
      </c>
      <c r="C32" s="207" t="s">
        <v>569</v>
      </c>
      <c r="D32" s="208">
        <v>4000000</v>
      </c>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row>
    <row r="33" spans="1:68" ht="15">
      <c r="A33" s="161">
        <v>28</v>
      </c>
      <c r="B33" s="206" t="s">
        <v>188</v>
      </c>
      <c r="C33" s="207" t="s">
        <v>890</v>
      </c>
      <c r="D33" s="208">
        <v>4000000</v>
      </c>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row>
    <row r="34" spans="1:68" ht="15">
      <c r="A34" s="161">
        <v>28</v>
      </c>
      <c r="B34" s="206" t="s">
        <v>189</v>
      </c>
      <c r="C34" s="207" t="s">
        <v>952</v>
      </c>
      <c r="D34" s="208">
        <v>4000000</v>
      </c>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row>
    <row r="35" spans="1:68" ht="15">
      <c r="A35" s="161">
        <v>31</v>
      </c>
      <c r="B35" s="206" t="s">
        <v>190</v>
      </c>
      <c r="C35" s="207" t="s">
        <v>657</v>
      </c>
      <c r="D35" s="208">
        <v>3799090</v>
      </c>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09"/>
    </row>
    <row r="36" spans="1:68" ht="15">
      <c r="A36" s="161">
        <v>32</v>
      </c>
      <c r="B36" s="206" t="s">
        <v>54</v>
      </c>
      <c r="C36" s="207" t="s">
        <v>738</v>
      </c>
      <c r="D36" s="208">
        <v>3650000</v>
      </c>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09"/>
    </row>
    <row r="37" spans="1:68" ht="15">
      <c r="A37" s="161">
        <v>33</v>
      </c>
      <c r="B37" s="206" t="s">
        <v>55</v>
      </c>
      <c r="C37" s="207" t="s">
        <v>1078</v>
      </c>
      <c r="D37" s="208">
        <v>3565991</v>
      </c>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row>
    <row r="38" spans="1:68" ht="15">
      <c r="A38" s="161">
        <v>34</v>
      </c>
      <c r="B38" s="206" t="s">
        <v>1224</v>
      </c>
      <c r="C38" s="207" t="s">
        <v>1062</v>
      </c>
      <c r="D38" s="208">
        <v>3500000</v>
      </c>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row>
    <row r="39" spans="1:68" ht="15">
      <c r="A39" s="161">
        <v>34</v>
      </c>
      <c r="B39" s="206" t="s">
        <v>56</v>
      </c>
      <c r="C39" s="207" t="s">
        <v>1005</v>
      </c>
      <c r="D39" s="208">
        <v>3500000</v>
      </c>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row>
    <row r="40" spans="1:68" ht="15">
      <c r="A40" s="161">
        <v>36</v>
      </c>
      <c r="B40" s="206" t="s">
        <v>1146</v>
      </c>
      <c r="C40" s="207" t="s">
        <v>1001</v>
      </c>
      <c r="D40" s="208">
        <v>3246000</v>
      </c>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09"/>
    </row>
    <row r="41" spans="1:68" ht="15">
      <c r="A41" s="161">
        <v>37</v>
      </c>
      <c r="B41" s="206" t="s">
        <v>290</v>
      </c>
      <c r="C41" s="207" t="s">
        <v>890</v>
      </c>
      <c r="D41" s="208">
        <v>3200000</v>
      </c>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09"/>
    </row>
    <row r="42" spans="1:68" ht="15">
      <c r="A42" s="161">
        <v>38</v>
      </c>
      <c r="B42" s="206" t="s">
        <v>1318</v>
      </c>
      <c r="C42" s="207" t="s">
        <v>657</v>
      </c>
      <c r="D42" s="208">
        <v>3000000</v>
      </c>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09"/>
    </row>
    <row r="43" spans="1:68" ht="15">
      <c r="A43" s="161">
        <v>38</v>
      </c>
      <c r="B43" s="206" t="s">
        <v>57</v>
      </c>
      <c r="C43" s="207" t="s">
        <v>1005</v>
      </c>
      <c r="D43" s="208">
        <v>3000000</v>
      </c>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09"/>
    </row>
    <row r="44" spans="1:68" ht="15">
      <c r="A44" s="161">
        <v>40</v>
      </c>
      <c r="B44" s="206" t="s">
        <v>1434</v>
      </c>
      <c r="C44" s="207" t="s">
        <v>657</v>
      </c>
      <c r="D44" s="208">
        <v>2800000</v>
      </c>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row>
    <row r="45" spans="1:68" ht="15">
      <c r="A45" s="161">
        <v>41</v>
      </c>
      <c r="B45" s="206" t="s">
        <v>58</v>
      </c>
      <c r="C45" s="207" t="s">
        <v>715</v>
      </c>
      <c r="D45" s="208">
        <v>2644465</v>
      </c>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09"/>
    </row>
    <row r="46" spans="1:68" ht="15">
      <c r="A46" s="161">
        <v>42</v>
      </c>
      <c r="B46" s="213" t="s">
        <v>59</v>
      </c>
      <c r="C46" s="214" t="s">
        <v>785</v>
      </c>
      <c r="D46" s="215">
        <v>2500000</v>
      </c>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6"/>
    </row>
    <row r="47" spans="1:68" ht="15">
      <c r="A47" s="161">
        <v>42</v>
      </c>
      <c r="B47" s="206" t="s">
        <v>1290</v>
      </c>
      <c r="C47" s="207" t="s">
        <v>715</v>
      </c>
      <c r="D47" s="208">
        <v>2500000</v>
      </c>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09"/>
    </row>
    <row r="48" spans="1:68" ht="15">
      <c r="A48" s="161">
        <v>44</v>
      </c>
      <c r="B48" s="206" t="s">
        <v>60</v>
      </c>
      <c r="C48" s="207" t="s">
        <v>742</v>
      </c>
      <c r="D48" s="208">
        <v>2488010</v>
      </c>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09"/>
    </row>
    <row r="49" spans="1:68" ht="15">
      <c r="A49" s="161">
        <v>45</v>
      </c>
      <c r="B49" s="206" t="s">
        <v>61</v>
      </c>
      <c r="C49" s="207" t="s">
        <v>742</v>
      </c>
      <c r="D49" s="208">
        <v>2400000</v>
      </c>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row>
    <row r="50" spans="1:68" ht="15">
      <c r="A50" s="161">
        <v>46</v>
      </c>
      <c r="B50" s="206" t="s">
        <v>62</v>
      </c>
      <c r="C50" s="207" t="s">
        <v>657</v>
      </c>
      <c r="D50" s="208">
        <v>2300000</v>
      </c>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09"/>
    </row>
    <row r="51" spans="1:68" ht="15">
      <c r="A51" s="161">
        <v>47</v>
      </c>
      <c r="B51" s="206" t="s">
        <v>835</v>
      </c>
      <c r="C51" s="207" t="s">
        <v>1022</v>
      </c>
      <c r="D51" s="208">
        <v>2125000</v>
      </c>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09"/>
    </row>
    <row r="52" spans="1:68" ht="15">
      <c r="A52" s="161">
        <v>48</v>
      </c>
      <c r="B52" s="206" t="s">
        <v>63</v>
      </c>
      <c r="C52" s="207" t="s">
        <v>1074</v>
      </c>
      <c r="D52" s="208">
        <v>2100000</v>
      </c>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09"/>
    </row>
    <row r="53" spans="1:68" ht="15">
      <c r="A53" s="161">
        <v>49</v>
      </c>
      <c r="B53" s="206" t="s">
        <v>927</v>
      </c>
      <c r="C53" s="207" t="s">
        <v>948</v>
      </c>
      <c r="D53" s="208">
        <v>2000000</v>
      </c>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09"/>
    </row>
    <row r="54" spans="1:68" ht="15">
      <c r="A54" s="161">
        <v>49</v>
      </c>
      <c r="B54" s="206" t="s">
        <v>1149</v>
      </c>
      <c r="C54" s="207" t="s">
        <v>585</v>
      </c>
      <c r="D54" s="208">
        <v>2000000</v>
      </c>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row>
    <row r="55" spans="1:4" ht="12.75">
      <c r="A55" s="201"/>
      <c r="D55" s="201"/>
    </row>
    <row r="56" spans="2:68" ht="15">
      <c r="B56" s="206"/>
      <c r="C56" s="202"/>
      <c r="D56" s="217"/>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c r="BK56" s="209"/>
      <c r="BL56" s="209"/>
      <c r="BM56" s="209"/>
      <c r="BN56" s="209"/>
      <c r="BO56" s="209"/>
      <c r="BP56" s="209"/>
    </row>
    <row r="57" spans="1:68" ht="15" hidden="1">
      <c r="A57" s="161">
        <v>51</v>
      </c>
      <c r="B57" s="206" t="s">
        <v>837</v>
      </c>
      <c r="C57" s="207" t="s">
        <v>520</v>
      </c>
      <c r="D57" s="208">
        <v>1883457</v>
      </c>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c r="BO57" s="209"/>
      <c r="BP57" s="209"/>
    </row>
    <row r="58" spans="1:68" ht="15" hidden="1">
      <c r="A58" s="161">
        <v>51</v>
      </c>
      <c r="B58" s="206" t="s">
        <v>64</v>
      </c>
      <c r="C58" s="207" t="s">
        <v>719</v>
      </c>
      <c r="D58" s="208">
        <v>1800000</v>
      </c>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c r="BO58" s="209"/>
      <c r="BP58" s="209"/>
    </row>
    <row r="59" spans="1:68" ht="15" hidden="1">
      <c r="A59" s="161">
        <v>51</v>
      </c>
      <c r="B59" s="206" t="s">
        <v>65</v>
      </c>
      <c r="C59" s="207" t="s">
        <v>1101</v>
      </c>
      <c r="D59" s="208">
        <v>1800000</v>
      </c>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c r="BH59" s="209"/>
      <c r="BI59" s="209"/>
      <c r="BJ59" s="209"/>
      <c r="BK59" s="209"/>
      <c r="BL59" s="209"/>
      <c r="BM59" s="209"/>
      <c r="BN59" s="209"/>
      <c r="BO59" s="209"/>
      <c r="BP59" s="209"/>
    </row>
    <row r="60" spans="1:68" ht="15" hidden="1">
      <c r="A60" s="161">
        <v>52</v>
      </c>
      <c r="B60" s="218" t="s">
        <v>1268</v>
      </c>
      <c r="C60" s="219" t="s">
        <v>1162</v>
      </c>
      <c r="D60" s="220">
        <v>1762464</v>
      </c>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c r="BO60" s="209"/>
      <c r="BP60" s="209"/>
    </row>
    <row r="61" spans="1:68" ht="15" hidden="1">
      <c r="A61" s="161">
        <v>53</v>
      </c>
      <c r="B61" s="206" t="s">
        <v>66</v>
      </c>
      <c r="C61" s="207" t="s">
        <v>985</v>
      </c>
      <c r="D61" s="208">
        <v>1641304</v>
      </c>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c r="BI61" s="209"/>
      <c r="BJ61" s="209"/>
      <c r="BK61" s="209"/>
      <c r="BL61" s="209"/>
      <c r="BM61" s="209"/>
      <c r="BN61" s="209"/>
      <c r="BO61" s="209"/>
      <c r="BP61" s="209"/>
    </row>
    <row r="62" spans="1:68" ht="15" hidden="1">
      <c r="A62" s="161">
        <v>54</v>
      </c>
      <c r="B62" s="206" t="s">
        <v>67</v>
      </c>
      <c r="C62" s="207" t="s">
        <v>1097</v>
      </c>
      <c r="D62" s="208">
        <v>1500000</v>
      </c>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c r="BO62" s="209"/>
      <c r="BP62" s="209"/>
    </row>
    <row r="63" spans="1:68" ht="15" hidden="1">
      <c r="A63" s="161">
        <v>55</v>
      </c>
      <c r="B63" s="125" t="s">
        <v>68</v>
      </c>
      <c r="C63" s="212" t="s">
        <v>1442</v>
      </c>
      <c r="D63" s="208">
        <v>1500000</v>
      </c>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c r="BO63" s="209"/>
      <c r="BP63" s="209"/>
    </row>
    <row r="64" spans="1:68" ht="15" hidden="1">
      <c r="A64" s="161">
        <v>56</v>
      </c>
      <c r="B64" s="206" t="s">
        <v>69</v>
      </c>
      <c r="C64" s="207" t="s">
        <v>695</v>
      </c>
      <c r="D64" s="208">
        <v>1500000</v>
      </c>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c r="BO64" s="209"/>
      <c r="BP64" s="209"/>
    </row>
    <row r="65" spans="1:68" ht="15" hidden="1">
      <c r="A65" s="161">
        <v>57</v>
      </c>
      <c r="B65" s="125" t="s">
        <v>517</v>
      </c>
      <c r="C65" s="207" t="s">
        <v>1101</v>
      </c>
      <c r="D65" s="208">
        <v>1500000</v>
      </c>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c r="BI65" s="209"/>
      <c r="BJ65" s="209"/>
      <c r="BK65" s="209"/>
      <c r="BL65" s="209"/>
      <c r="BM65" s="209"/>
      <c r="BN65" s="209"/>
      <c r="BO65" s="209"/>
      <c r="BP65" s="209"/>
    </row>
    <row r="66" spans="1:68" ht="15" hidden="1">
      <c r="A66" s="161">
        <v>58</v>
      </c>
      <c r="B66" s="206" t="s">
        <v>199</v>
      </c>
      <c r="C66" s="207" t="s">
        <v>695</v>
      </c>
      <c r="D66" s="208">
        <v>1500000</v>
      </c>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09"/>
      <c r="AY66" s="209"/>
      <c r="AZ66" s="209"/>
      <c r="BA66" s="209"/>
      <c r="BB66" s="209"/>
      <c r="BC66" s="209"/>
      <c r="BD66" s="209"/>
      <c r="BE66" s="209"/>
      <c r="BF66" s="209"/>
      <c r="BG66" s="209"/>
      <c r="BH66" s="209"/>
      <c r="BI66" s="209"/>
      <c r="BJ66" s="209"/>
      <c r="BK66" s="209"/>
      <c r="BL66" s="209"/>
      <c r="BM66" s="209"/>
      <c r="BN66" s="209"/>
      <c r="BO66" s="209"/>
      <c r="BP66" s="209"/>
    </row>
    <row r="67" spans="1:4" ht="15" hidden="1">
      <c r="A67" s="161">
        <v>59</v>
      </c>
      <c r="B67" s="206" t="s">
        <v>200</v>
      </c>
      <c r="C67" s="207" t="s">
        <v>1178</v>
      </c>
      <c r="D67" s="208">
        <v>1500000</v>
      </c>
    </row>
    <row r="68" spans="1:4" ht="15">
      <c r="A68" s="161"/>
      <c r="B68" s="206"/>
      <c r="C68" s="207"/>
      <c r="D68" s="208"/>
    </row>
    <row r="69" spans="1:68" ht="15">
      <c r="A69" s="161"/>
      <c r="B69" s="218"/>
      <c r="C69" s="219"/>
      <c r="D69" s="220"/>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09"/>
      <c r="AX69" s="209"/>
      <c r="AY69" s="209"/>
      <c r="AZ69" s="209"/>
      <c r="BA69" s="209"/>
      <c r="BB69" s="209"/>
      <c r="BC69" s="209"/>
      <c r="BD69" s="209"/>
      <c r="BE69" s="209"/>
      <c r="BF69" s="209"/>
      <c r="BG69" s="209"/>
      <c r="BH69" s="209"/>
      <c r="BI69" s="209"/>
      <c r="BJ69" s="209"/>
      <c r="BK69" s="209"/>
      <c r="BL69" s="209"/>
      <c r="BM69" s="209"/>
      <c r="BN69" s="209"/>
      <c r="BO69" s="209"/>
      <c r="BP69" s="209"/>
    </row>
    <row r="70" spans="1:68" ht="15">
      <c r="A70" s="161"/>
      <c r="B70" s="206"/>
      <c r="C70" s="207"/>
      <c r="D70" s="208"/>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09"/>
      <c r="AY70" s="209"/>
      <c r="AZ70" s="209"/>
      <c r="BA70" s="209"/>
      <c r="BB70" s="209"/>
      <c r="BC70" s="209"/>
      <c r="BD70" s="209"/>
      <c r="BE70" s="209"/>
      <c r="BF70" s="209"/>
      <c r="BG70" s="209"/>
      <c r="BH70" s="209"/>
      <c r="BI70" s="209"/>
      <c r="BJ70" s="209"/>
      <c r="BK70" s="209"/>
      <c r="BL70" s="209"/>
      <c r="BM70" s="209"/>
      <c r="BN70" s="209"/>
      <c r="BO70" s="209"/>
      <c r="BP70" s="209"/>
    </row>
    <row r="71" spans="1:68" ht="15">
      <c r="A71" s="161"/>
      <c r="B71" s="221"/>
      <c r="C71" s="219"/>
      <c r="D71" s="220"/>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c r="BI71" s="209"/>
      <c r="BJ71" s="209"/>
      <c r="BK71" s="209"/>
      <c r="BL71" s="209"/>
      <c r="BM71" s="209"/>
      <c r="BN71" s="209"/>
      <c r="BO71" s="209"/>
      <c r="BP71" s="209"/>
    </row>
    <row r="72" spans="1:68" ht="15">
      <c r="A72" s="161"/>
      <c r="B72" s="206"/>
      <c r="C72" s="207"/>
      <c r="D72" s="208"/>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c r="BK72" s="209"/>
      <c r="BL72" s="209"/>
      <c r="BM72" s="209"/>
      <c r="BN72" s="209"/>
      <c r="BO72" s="209"/>
      <c r="BP72" s="209"/>
    </row>
    <row r="73" spans="1:4" ht="15">
      <c r="A73" s="161"/>
      <c r="B73" s="125"/>
      <c r="C73" s="219"/>
      <c r="D73" s="208"/>
    </row>
    <row r="74" spans="1:4" ht="15">
      <c r="A74" s="161"/>
      <c r="B74" s="206"/>
      <c r="C74" s="207"/>
      <c r="D74" s="208"/>
    </row>
    <row r="75" spans="1:4" ht="15">
      <c r="A75" s="161"/>
      <c r="B75" s="206"/>
      <c r="C75" s="207"/>
      <c r="D75" s="208"/>
    </row>
    <row r="76" spans="1:68" ht="15">
      <c r="A76" s="161"/>
      <c r="B76" s="206"/>
      <c r="C76" s="207"/>
      <c r="D76" s="208"/>
      <c r="E76" s="209"/>
      <c r="F76" s="209"/>
      <c r="G76" s="209"/>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09"/>
      <c r="AY76" s="209"/>
      <c r="AZ76" s="209"/>
      <c r="BA76" s="209"/>
      <c r="BB76" s="209"/>
      <c r="BC76" s="209"/>
      <c r="BD76" s="209"/>
      <c r="BE76" s="209"/>
      <c r="BF76" s="209"/>
      <c r="BG76" s="209"/>
      <c r="BH76" s="209"/>
      <c r="BI76" s="209"/>
      <c r="BJ76" s="209"/>
      <c r="BK76" s="209"/>
      <c r="BL76" s="209"/>
      <c r="BM76" s="209"/>
      <c r="BN76" s="209"/>
      <c r="BO76" s="209"/>
      <c r="BP76" s="209"/>
    </row>
    <row r="77" spans="1:68" ht="15">
      <c r="A77" s="161"/>
      <c r="B77" s="206"/>
      <c r="C77" s="207"/>
      <c r="D77" s="208"/>
      <c r="E77" s="209"/>
      <c r="F77" s="209"/>
      <c r="G77" s="209"/>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209"/>
      <c r="BI77" s="209"/>
      <c r="BJ77" s="209"/>
      <c r="BK77" s="209"/>
      <c r="BL77" s="209"/>
      <c r="BM77" s="209"/>
      <c r="BN77" s="209"/>
      <c r="BO77" s="209"/>
      <c r="BP77" s="209"/>
    </row>
    <row r="78" spans="1:68" ht="15">
      <c r="A78" s="161"/>
      <c r="B78" s="206"/>
      <c r="C78" s="207"/>
      <c r="D78" s="208"/>
      <c r="E78" s="209"/>
      <c r="F78" s="209"/>
      <c r="G78" s="209"/>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09"/>
      <c r="AX78" s="209"/>
      <c r="AY78" s="209"/>
      <c r="AZ78" s="209"/>
      <c r="BA78" s="209"/>
      <c r="BB78" s="209"/>
      <c r="BC78" s="209"/>
      <c r="BD78" s="209"/>
      <c r="BE78" s="209"/>
      <c r="BF78" s="209"/>
      <c r="BG78" s="209"/>
      <c r="BH78" s="209"/>
      <c r="BI78" s="209"/>
      <c r="BJ78" s="209"/>
      <c r="BK78" s="209"/>
      <c r="BL78" s="209"/>
      <c r="BM78" s="209"/>
      <c r="BN78" s="209"/>
      <c r="BO78" s="209"/>
      <c r="BP78" s="209"/>
    </row>
    <row r="79" spans="1:68" ht="15">
      <c r="A79" s="161"/>
      <c r="B79" s="206"/>
      <c r="C79" s="207"/>
      <c r="D79" s="208"/>
      <c r="E79" s="209"/>
      <c r="F79" s="209"/>
      <c r="G79" s="209"/>
      <c r="H79" s="209"/>
      <c r="I79" s="209"/>
      <c r="J79" s="209"/>
      <c r="K79" s="209"/>
      <c r="L79" s="209"/>
      <c r="M79" s="209"/>
      <c r="N79" s="209"/>
      <c r="O79" s="209"/>
      <c r="P79" s="209"/>
      <c r="Q79" s="209"/>
      <c r="R79" s="209"/>
      <c r="S79" s="209"/>
      <c r="T79" s="209"/>
      <c r="U79" s="209"/>
      <c r="V79" s="209"/>
      <c r="W79" s="209"/>
      <c r="X79" s="209"/>
      <c r="Y79" s="209"/>
      <c r="Z79" s="209"/>
      <c r="AA79" s="209"/>
      <c r="AB79" s="209"/>
      <c r="AC79" s="209"/>
      <c r="AD79" s="209"/>
      <c r="AE79" s="209"/>
      <c r="AF79" s="209"/>
      <c r="AG79" s="209"/>
      <c r="AH79" s="209"/>
      <c r="AI79" s="209"/>
      <c r="AJ79" s="209"/>
      <c r="AK79" s="209"/>
      <c r="AL79" s="209"/>
      <c r="AM79" s="209"/>
      <c r="AN79" s="209"/>
      <c r="AO79" s="209"/>
      <c r="AP79" s="209"/>
      <c r="AQ79" s="209"/>
      <c r="AR79" s="209"/>
      <c r="AS79" s="209"/>
      <c r="AT79" s="209"/>
      <c r="AU79" s="209"/>
      <c r="AV79" s="209"/>
      <c r="AW79" s="209"/>
      <c r="AX79" s="209"/>
      <c r="AY79" s="209"/>
      <c r="AZ79" s="209"/>
      <c r="BA79" s="209"/>
      <c r="BB79" s="209"/>
      <c r="BC79" s="209"/>
      <c r="BD79" s="209"/>
      <c r="BE79" s="209"/>
      <c r="BF79" s="209"/>
      <c r="BG79" s="209"/>
      <c r="BH79" s="209"/>
      <c r="BI79" s="209"/>
      <c r="BJ79" s="209"/>
      <c r="BK79" s="209"/>
      <c r="BL79" s="209"/>
      <c r="BM79" s="209"/>
      <c r="BN79" s="209"/>
      <c r="BO79" s="209"/>
      <c r="BP79" s="209"/>
    </row>
    <row r="80" spans="1:68" ht="15">
      <c r="A80" s="161"/>
      <c r="B80" s="206"/>
      <c r="C80" s="207"/>
      <c r="D80" s="208"/>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09"/>
      <c r="AW80" s="209"/>
      <c r="AX80" s="209"/>
      <c r="AY80" s="209"/>
      <c r="AZ80" s="209"/>
      <c r="BA80" s="209"/>
      <c r="BB80" s="209"/>
      <c r="BC80" s="209"/>
      <c r="BD80" s="209"/>
      <c r="BE80" s="209"/>
      <c r="BF80" s="209"/>
      <c r="BG80" s="209"/>
      <c r="BH80" s="209"/>
      <c r="BI80" s="209"/>
      <c r="BJ80" s="209"/>
      <c r="BK80" s="209"/>
      <c r="BL80" s="209"/>
      <c r="BM80" s="209"/>
      <c r="BN80" s="209"/>
      <c r="BO80" s="209"/>
      <c r="BP80" s="209"/>
    </row>
    <row r="81" spans="1:68" ht="15">
      <c r="A81" s="161"/>
      <c r="B81" s="206"/>
      <c r="C81" s="207"/>
      <c r="D81" s="208"/>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209"/>
      <c r="AW81" s="209"/>
      <c r="AX81" s="209"/>
      <c r="AY81" s="209"/>
      <c r="AZ81" s="209"/>
      <c r="BA81" s="209"/>
      <c r="BB81" s="209"/>
      <c r="BC81" s="209"/>
      <c r="BD81" s="209"/>
      <c r="BE81" s="209"/>
      <c r="BF81" s="209"/>
      <c r="BG81" s="209"/>
      <c r="BH81" s="209"/>
      <c r="BI81" s="209"/>
      <c r="BJ81" s="209"/>
      <c r="BK81" s="209"/>
      <c r="BL81" s="209"/>
      <c r="BM81" s="209"/>
      <c r="BN81" s="209"/>
      <c r="BO81" s="209"/>
      <c r="BP81" s="209"/>
    </row>
    <row r="82" spans="1:68" ht="15">
      <c r="A82" s="161"/>
      <c r="B82" s="206"/>
      <c r="C82" s="207"/>
      <c r="D82" s="208"/>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09"/>
      <c r="AE82" s="209"/>
      <c r="AF82" s="209"/>
      <c r="AG82" s="209"/>
      <c r="AH82" s="209"/>
      <c r="AI82" s="209"/>
      <c r="AJ82" s="209"/>
      <c r="AK82" s="209"/>
      <c r="AL82" s="209"/>
      <c r="AM82" s="209"/>
      <c r="AN82" s="209"/>
      <c r="AO82" s="209"/>
      <c r="AP82" s="209"/>
      <c r="AQ82" s="209"/>
      <c r="AR82" s="209"/>
      <c r="AS82" s="209"/>
      <c r="AT82" s="209"/>
      <c r="AU82" s="209"/>
      <c r="AV82" s="209"/>
      <c r="AW82" s="209"/>
      <c r="AX82" s="209"/>
      <c r="AY82" s="209"/>
      <c r="AZ82" s="209"/>
      <c r="BA82" s="209"/>
      <c r="BB82" s="209"/>
      <c r="BC82" s="209"/>
      <c r="BD82" s="209"/>
      <c r="BE82" s="209"/>
      <c r="BF82" s="209"/>
      <c r="BG82" s="209"/>
      <c r="BH82" s="209"/>
      <c r="BI82" s="209"/>
      <c r="BJ82" s="209"/>
      <c r="BK82" s="209"/>
      <c r="BL82" s="209"/>
      <c r="BM82" s="209"/>
      <c r="BN82" s="209"/>
      <c r="BO82" s="209"/>
      <c r="BP82" s="209"/>
    </row>
    <row r="83" spans="1:68" ht="15">
      <c r="A83" s="161"/>
      <c r="B83" s="206"/>
      <c r="C83" s="207"/>
      <c r="D83" s="208"/>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09"/>
      <c r="AM83" s="209"/>
      <c r="AN83" s="209"/>
      <c r="AO83" s="209"/>
      <c r="AP83" s="209"/>
      <c r="AQ83" s="209"/>
      <c r="AR83" s="209"/>
      <c r="AS83" s="209"/>
      <c r="AT83" s="209"/>
      <c r="AU83" s="209"/>
      <c r="AV83" s="209"/>
      <c r="AW83" s="209"/>
      <c r="AX83" s="209"/>
      <c r="AY83" s="209"/>
      <c r="AZ83" s="209"/>
      <c r="BA83" s="209"/>
      <c r="BB83" s="209"/>
      <c r="BC83" s="209"/>
      <c r="BD83" s="209"/>
      <c r="BE83" s="209"/>
      <c r="BF83" s="209"/>
      <c r="BG83" s="209"/>
      <c r="BH83" s="209"/>
      <c r="BI83" s="209"/>
      <c r="BJ83" s="209"/>
      <c r="BK83" s="209"/>
      <c r="BL83" s="209"/>
      <c r="BM83" s="209"/>
      <c r="BN83" s="209"/>
      <c r="BO83" s="209"/>
      <c r="BP83" s="209"/>
    </row>
    <row r="84" spans="1:68" ht="15">
      <c r="A84" s="161"/>
      <c r="B84" s="206"/>
      <c r="C84" s="207"/>
      <c r="D84" s="208"/>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209"/>
      <c r="AL84" s="209"/>
      <c r="AM84" s="209"/>
      <c r="AN84" s="209"/>
      <c r="AO84" s="209"/>
      <c r="AP84" s="209"/>
      <c r="AQ84" s="209"/>
      <c r="AR84" s="209"/>
      <c r="AS84" s="209"/>
      <c r="AT84" s="209"/>
      <c r="AU84" s="209"/>
      <c r="AV84" s="209"/>
      <c r="AW84" s="209"/>
      <c r="AX84" s="209"/>
      <c r="AY84" s="209"/>
      <c r="AZ84" s="209"/>
      <c r="BA84" s="209"/>
      <c r="BB84" s="209"/>
      <c r="BC84" s="209"/>
      <c r="BD84" s="209"/>
      <c r="BE84" s="209"/>
      <c r="BF84" s="209"/>
      <c r="BG84" s="209"/>
      <c r="BH84" s="209"/>
      <c r="BI84" s="209"/>
      <c r="BJ84" s="209"/>
      <c r="BK84" s="209"/>
      <c r="BL84" s="209"/>
      <c r="BM84" s="209"/>
      <c r="BN84" s="209"/>
      <c r="BO84" s="209"/>
      <c r="BP84" s="209"/>
    </row>
    <row r="85" spans="1:68" ht="15">
      <c r="A85" s="161"/>
      <c r="B85" s="206"/>
      <c r="C85" s="207"/>
      <c r="D85" s="208"/>
      <c r="E85" s="209"/>
      <c r="F85" s="209"/>
      <c r="G85" s="209"/>
      <c r="H85" s="209"/>
      <c r="I85" s="209"/>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09"/>
      <c r="AH85" s="209"/>
      <c r="AI85" s="209"/>
      <c r="AJ85" s="209"/>
      <c r="AK85" s="209"/>
      <c r="AL85" s="209"/>
      <c r="AM85" s="209"/>
      <c r="AN85" s="209"/>
      <c r="AO85" s="209"/>
      <c r="AP85" s="209"/>
      <c r="AQ85" s="209"/>
      <c r="AR85" s="209"/>
      <c r="AS85" s="209"/>
      <c r="AT85" s="209"/>
      <c r="AU85" s="209"/>
      <c r="AV85" s="209"/>
      <c r="AW85" s="209"/>
      <c r="AX85" s="209"/>
      <c r="AY85" s="209"/>
      <c r="AZ85" s="209"/>
      <c r="BA85" s="209"/>
      <c r="BB85" s="209"/>
      <c r="BC85" s="209"/>
      <c r="BD85" s="209"/>
      <c r="BE85" s="209"/>
      <c r="BF85" s="209"/>
      <c r="BG85" s="209"/>
      <c r="BH85" s="209"/>
      <c r="BI85" s="209"/>
      <c r="BJ85" s="209"/>
      <c r="BK85" s="209"/>
      <c r="BL85" s="209"/>
      <c r="BM85" s="209"/>
      <c r="BN85" s="209"/>
      <c r="BO85" s="209"/>
      <c r="BP85" s="209"/>
    </row>
    <row r="86" spans="1:68" ht="15">
      <c r="A86" s="161"/>
      <c r="B86" s="206"/>
      <c r="C86" s="207"/>
      <c r="D86" s="208"/>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9"/>
      <c r="AW86" s="209"/>
      <c r="AX86" s="209"/>
      <c r="AY86" s="209"/>
      <c r="AZ86" s="209"/>
      <c r="BA86" s="209"/>
      <c r="BB86" s="209"/>
      <c r="BC86" s="209"/>
      <c r="BD86" s="209"/>
      <c r="BE86" s="209"/>
      <c r="BF86" s="209"/>
      <c r="BG86" s="209"/>
      <c r="BH86" s="209"/>
      <c r="BI86" s="209"/>
      <c r="BJ86" s="209"/>
      <c r="BK86" s="209"/>
      <c r="BL86" s="209"/>
      <c r="BM86" s="209"/>
      <c r="BN86" s="209"/>
      <c r="BO86" s="209"/>
      <c r="BP86" s="209"/>
    </row>
    <row r="87" spans="1:68" ht="15">
      <c r="A87" s="161"/>
      <c r="B87" s="206"/>
      <c r="C87" s="207"/>
      <c r="D87" s="208"/>
      <c r="E87" s="209"/>
      <c r="F87" s="209"/>
      <c r="G87" s="209"/>
      <c r="H87" s="209"/>
      <c r="I87" s="209"/>
      <c r="J87" s="209"/>
      <c r="K87" s="209"/>
      <c r="L87" s="209"/>
      <c r="M87" s="209"/>
      <c r="N87" s="209"/>
      <c r="O87" s="209"/>
      <c r="P87" s="209"/>
      <c r="Q87" s="209"/>
      <c r="R87" s="209"/>
      <c r="S87" s="209"/>
      <c r="T87" s="209"/>
      <c r="U87" s="209"/>
      <c r="V87" s="209"/>
      <c r="W87" s="209"/>
      <c r="X87" s="209"/>
      <c r="Y87" s="209"/>
      <c r="Z87" s="209"/>
      <c r="AA87" s="209"/>
      <c r="AB87" s="209"/>
      <c r="AC87" s="209"/>
      <c r="AD87" s="209"/>
      <c r="AE87" s="209"/>
      <c r="AF87" s="209"/>
      <c r="AG87" s="209"/>
      <c r="AH87" s="209"/>
      <c r="AI87" s="209"/>
      <c r="AJ87" s="209"/>
      <c r="AK87" s="209"/>
      <c r="AL87" s="209"/>
      <c r="AM87" s="209"/>
      <c r="AN87" s="209"/>
      <c r="AO87" s="209"/>
      <c r="AP87" s="209"/>
      <c r="AQ87" s="209"/>
      <c r="AR87" s="209"/>
      <c r="AS87" s="209"/>
      <c r="AT87" s="209"/>
      <c r="AU87" s="209"/>
      <c r="AV87" s="209"/>
      <c r="AW87" s="209"/>
      <c r="AX87" s="209"/>
      <c r="AY87" s="209"/>
      <c r="AZ87" s="209"/>
      <c r="BA87" s="209"/>
      <c r="BB87" s="209"/>
      <c r="BC87" s="209"/>
      <c r="BD87" s="209"/>
      <c r="BE87" s="209"/>
      <c r="BF87" s="209"/>
      <c r="BG87" s="209"/>
      <c r="BH87" s="209"/>
      <c r="BI87" s="209"/>
      <c r="BJ87" s="209"/>
      <c r="BK87" s="209"/>
      <c r="BL87" s="209"/>
      <c r="BM87" s="209"/>
      <c r="BN87" s="209"/>
      <c r="BO87" s="209"/>
      <c r="BP87" s="209"/>
    </row>
    <row r="88" spans="1:68" ht="15">
      <c r="A88" s="161"/>
      <c r="B88" s="125"/>
      <c r="C88" s="207"/>
      <c r="D88" s="208"/>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c r="AO88" s="209"/>
      <c r="AP88" s="209"/>
      <c r="AQ88" s="209"/>
      <c r="AR88" s="209"/>
      <c r="AS88" s="209"/>
      <c r="AT88" s="209"/>
      <c r="AU88" s="209"/>
      <c r="AV88" s="209"/>
      <c r="AW88" s="209"/>
      <c r="AX88" s="209"/>
      <c r="AY88" s="209"/>
      <c r="AZ88" s="209"/>
      <c r="BA88" s="209"/>
      <c r="BB88" s="209"/>
      <c r="BC88" s="209"/>
      <c r="BD88" s="209"/>
      <c r="BE88" s="209"/>
      <c r="BF88" s="209"/>
      <c r="BG88" s="209"/>
      <c r="BH88" s="209"/>
      <c r="BI88" s="209"/>
      <c r="BJ88" s="209"/>
      <c r="BK88" s="209"/>
      <c r="BL88" s="209"/>
      <c r="BM88" s="209"/>
      <c r="BN88" s="209"/>
      <c r="BO88" s="209"/>
      <c r="BP88" s="209"/>
    </row>
    <row r="89" spans="1:68" ht="15">
      <c r="A89" s="161"/>
      <c r="B89" s="125"/>
      <c r="C89" s="207"/>
      <c r="D89" s="208"/>
      <c r="E89" s="209"/>
      <c r="F89" s="209"/>
      <c r="G89" s="209"/>
      <c r="H89" s="209"/>
      <c r="I89" s="209"/>
      <c r="J89" s="209"/>
      <c r="K89" s="209"/>
      <c r="L89" s="209"/>
      <c r="M89" s="209"/>
      <c r="N89" s="209"/>
      <c r="O89" s="209"/>
      <c r="P89" s="209"/>
      <c r="Q89" s="209"/>
      <c r="R89" s="209"/>
      <c r="S89" s="209"/>
      <c r="T89" s="209"/>
      <c r="U89" s="209"/>
      <c r="V89" s="209"/>
      <c r="W89" s="209"/>
      <c r="X89" s="209"/>
      <c r="Y89" s="209"/>
      <c r="Z89" s="209"/>
      <c r="AA89" s="209"/>
      <c r="AB89" s="209"/>
      <c r="AC89" s="209"/>
      <c r="AD89" s="209"/>
      <c r="AE89" s="209"/>
      <c r="AF89" s="209"/>
      <c r="AG89" s="209"/>
      <c r="AH89" s="209"/>
      <c r="AI89" s="209"/>
      <c r="AJ89" s="209"/>
      <c r="AK89" s="209"/>
      <c r="AL89" s="209"/>
      <c r="AM89" s="209"/>
      <c r="AN89" s="209"/>
      <c r="AO89" s="209"/>
      <c r="AP89" s="209"/>
      <c r="AQ89" s="209"/>
      <c r="AR89" s="209"/>
      <c r="AS89" s="209"/>
      <c r="AT89" s="209"/>
      <c r="AU89" s="209"/>
      <c r="AV89" s="209"/>
      <c r="AW89" s="209"/>
      <c r="AX89" s="209"/>
      <c r="AY89" s="209"/>
      <c r="AZ89" s="209"/>
      <c r="BA89" s="209"/>
      <c r="BB89" s="209"/>
      <c r="BC89" s="209"/>
      <c r="BD89" s="209"/>
      <c r="BE89" s="209"/>
      <c r="BF89" s="209"/>
      <c r="BG89" s="209"/>
      <c r="BH89" s="209"/>
      <c r="BI89" s="209"/>
      <c r="BJ89" s="209"/>
      <c r="BK89" s="209"/>
      <c r="BL89" s="209"/>
      <c r="BM89" s="209"/>
      <c r="BN89" s="209"/>
      <c r="BO89" s="209"/>
      <c r="BP89" s="209"/>
    </row>
    <row r="90" spans="1:68" ht="15">
      <c r="A90" s="161"/>
      <c r="B90" s="125"/>
      <c r="C90" s="212"/>
      <c r="D90" s="208"/>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09"/>
      <c r="AW90" s="209"/>
      <c r="AX90" s="209"/>
      <c r="AY90" s="209"/>
      <c r="AZ90" s="209"/>
      <c r="BA90" s="209"/>
      <c r="BB90" s="209"/>
      <c r="BC90" s="209"/>
      <c r="BD90" s="209"/>
      <c r="BE90" s="209"/>
      <c r="BF90" s="209"/>
      <c r="BG90" s="209"/>
      <c r="BH90" s="209"/>
      <c r="BI90" s="209"/>
      <c r="BJ90" s="209"/>
      <c r="BK90" s="209"/>
      <c r="BL90" s="209"/>
      <c r="BM90" s="209"/>
      <c r="BN90" s="209"/>
      <c r="BO90" s="209"/>
      <c r="BP90" s="209"/>
    </row>
    <row r="91" spans="1:68" ht="15">
      <c r="A91" s="161"/>
      <c r="B91" s="206"/>
      <c r="C91" s="207"/>
      <c r="D91" s="208"/>
      <c r="E91" s="209"/>
      <c r="F91" s="209"/>
      <c r="G91" s="209"/>
      <c r="H91" s="209"/>
      <c r="I91" s="209"/>
      <c r="J91" s="209"/>
      <c r="K91" s="209"/>
      <c r="L91" s="209"/>
      <c r="M91" s="209"/>
      <c r="N91" s="209"/>
      <c r="O91" s="209"/>
      <c r="P91" s="209"/>
      <c r="Q91" s="209"/>
      <c r="R91" s="209"/>
      <c r="S91" s="209"/>
      <c r="T91" s="209"/>
      <c r="U91" s="209"/>
      <c r="V91" s="209"/>
      <c r="W91" s="209"/>
      <c r="X91" s="209"/>
      <c r="Y91" s="209"/>
      <c r="Z91" s="209"/>
      <c r="AA91" s="209"/>
      <c r="AB91" s="209"/>
      <c r="AC91" s="209"/>
      <c r="AD91" s="209"/>
      <c r="AE91" s="209"/>
      <c r="AF91" s="209"/>
      <c r="AG91" s="209"/>
      <c r="AH91" s="209"/>
      <c r="AI91" s="209"/>
      <c r="AJ91" s="209"/>
      <c r="AK91" s="209"/>
      <c r="AL91" s="209"/>
      <c r="AM91" s="209"/>
      <c r="AN91" s="209"/>
      <c r="AO91" s="209"/>
      <c r="AP91" s="209"/>
      <c r="AQ91" s="209"/>
      <c r="AR91" s="209"/>
      <c r="AS91" s="209"/>
      <c r="AT91" s="209"/>
      <c r="AU91" s="209"/>
      <c r="AV91" s="209"/>
      <c r="AW91" s="209"/>
      <c r="AX91" s="209"/>
      <c r="AY91" s="209"/>
      <c r="AZ91" s="209"/>
      <c r="BA91" s="209"/>
      <c r="BB91" s="209"/>
      <c r="BC91" s="209"/>
      <c r="BD91" s="209"/>
      <c r="BE91" s="209"/>
      <c r="BF91" s="209"/>
      <c r="BG91" s="209"/>
      <c r="BH91" s="209"/>
      <c r="BI91" s="209"/>
      <c r="BJ91" s="209"/>
      <c r="BK91" s="209"/>
      <c r="BL91" s="209"/>
      <c r="BM91" s="209"/>
      <c r="BN91" s="209"/>
      <c r="BO91" s="209"/>
      <c r="BP91" s="209"/>
    </row>
    <row r="92" spans="1:68" ht="15">
      <c r="A92" s="222"/>
      <c r="B92" s="206"/>
      <c r="C92" s="207"/>
      <c r="D92" s="208"/>
      <c r="E92" s="209"/>
      <c r="F92" s="209"/>
      <c r="G92" s="209"/>
      <c r="H92" s="209"/>
      <c r="I92" s="209"/>
      <c r="J92" s="209"/>
      <c r="K92" s="209"/>
      <c r="L92" s="209"/>
      <c r="M92" s="209"/>
      <c r="N92" s="209"/>
      <c r="O92" s="209"/>
      <c r="P92" s="209"/>
      <c r="Q92" s="209"/>
      <c r="R92" s="209"/>
      <c r="S92" s="209"/>
      <c r="T92" s="209"/>
      <c r="U92" s="209"/>
      <c r="V92" s="209"/>
      <c r="W92" s="209"/>
      <c r="X92" s="209"/>
      <c r="Y92" s="209"/>
      <c r="Z92" s="209"/>
      <c r="AA92" s="209"/>
      <c r="AB92" s="209"/>
      <c r="AC92" s="209"/>
      <c r="AD92" s="209"/>
      <c r="AE92" s="209"/>
      <c r="AF92" s="209"/>
      <c r="AG92" s="209"/>
      <c r="AH92" s="209"/>
      <c r="AI92" s="209"/>
      <c r="AJ92" s="209"/>
      <c r="AK92" s="209"/>
      <c r="AL92" s="209"/>
      <c r="AM92" s="209"/>
      <c r="AN92" s="209"/>
      <c r="AO92" s="209"/>
      <c r="AP92" s="209"/>
      <c r="AQ92" s="209"/>
      <c r="AR92" s="209"/>
      <c r="AS92" s="209"/>
      <c r="AT92" s="209"/>
      <c r="AU92" s="209"/>
      <c r="AV92" s="209"/>
      <c r="AW92" s="209"/>
      <c r="AX92" s="209"/>
      <c r="AY92" s="209"/>
      <c r="AZ92" s="209"/>
      <c r="BA92" s="209"/>
      <c r="BB92" s="209"/>
      <c r="BC92" s="209"/>
      <c r="BD92" s="209"/>
      <c r="BE92" s="209"/>
      <c r="BF92" s="209"/>
      <c r="BG92" s="209"/>
      <c r="BH92" s="209"/>
      <c r="BI92" s="209"/>
      <c r="BJ92" s="209"/>
      <c r="BK92" s="209"/>
      <c r="BL92" s="209"/>
      <c r="BM92" s="209"/>
      <c r="BN92" s="209"/>
      <c r="BO92" s="209"/>
      <c r="BP92" s="209"/>
    </row>
    <row r="93" spans="1:68" ht="15">
      <c r="A93" s="161"/>
      <c r="B93" s="206"/>
      <c r="C93" s="207"/>
      <c r="D93" s="208"/>
      <c r="E93" s="209"/>
      <c r="F93" s="209"/>
      <c r="G93" s="209"/>
      <c r="H93" s="209"/>
      <c r="I93" s="209"/>
      <c r="J93" s="209"/>
      <c r="K93" s="209"/>
      <c r="L93" s="209"/>
      <c r="M93" s="209"/>
      <c r="N93" s="209"/>
      <c r="O93" s="209"/>
      <c r="P93" s="209"/>
      <c r="Q93" s="209"/>
      <c r="R93" s="209"/>
      <c r="S93" s="209"/>
      <c r="T93" s="209"/>
      <c r="U93" s="209"/>
      <c r="V93" s="209"/>
      <c r="W93" s="209"/>
      <c r="X93" s="209"/>
      <c r="Y93" s="209"/>
      <c r="Z93" s="209"/>
      <c r="AA93" s="209"/>
      <c r="AB93" s="209"/>
      <c r="AC93" s="209"/>
      <c r="AD93" s="209"/>
      <c r="AE93" s="209"/>
      <c r="AF93" s="209"/>
      <c r="AG93" s="209"/>
      <c r="AH93" s="209"/>
      <c r="AI93" s="209"/>
      <c r="AJ93" s="209"/>
      <c r="AK93" s="209"/>
      <c r="AL93" s="209"/>
      <c r="AM93" s="209"/>
      <c r="AN93" s="209"/>
      <c r="AO93" s="209"/>
      <c r="AP93" s="209"/>
      <c r="AQ93" s="209"/>
      <c r="AR93" s="209"/>
      <c r="AS93" s="209"/>
      <c r="AT93" s="209"/>
      <c r="AU93" s="209"/>
      <c r="AV93" s="209"/>
      <c r="AW93" s="209"/>
      <c r="AX93" s="209"/>
      <c r="AY93" s="209"/>
      <c r="AZ93" s="209"/>
      <c r="BA93" s="209"/>
      <c r="BB93" s="209"/>
      <c r="BC93" s="209"/>
      <c r="BD93" s="209"/>
      <c r="BE93" s="209"/>
      <c r="BF93" s="209"/>
      <c r="BG93" s="209"/>
      <c r="BH93" s="209"/>
      <c r="BI93" s="209"/>
      <c r="BJ93" s="209"/>
      <c r="BK93" s="209"/>
      <c r="BL93" s="209"/>
      <c r="BM93" s="209"/>
      <c r="BN93" s="209"/>
      <c r="BO93" s="209"/>
      <c r="BP93" s="209"/>
    </row>
    <row r="94" spans="1:68" ht="15">
      <c r="A94" s="161"/>
      <c r="B94" s="206"/>
      <c r="C94" s="207"/>
      <c r="D94" s="208"/>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K94" s="209"/>
      <c r="AL94" s="209"/>
      <c r="AM94" s="209"/>
      <c r="AN94" s="209"/>
      <c r="AO94" s="209"/>
      <c r="AP94" s="209"/>
      <c r="AQ94" s="209"/>
      <c r="AR94" s="209"/>
      <c r="AS94" s="209"/>
      <c r="AT94" s="209"/>
      <c r="AU94" s="209"/>
      <c r="AV94" s="209"/>
      <c r="AW94" s="209"/>
      <c r="AX94" s="209"/>
      <c r="AY94" s="209"/>
      <c r="AZ94" s="209"/>
      <c r="BA94" s="209"/>
      <c r="BB94" s="209"/>
      <c r="BC94" s="209"/>
      <c r="BD94" s="209"/>
      <c r="BE94" s="209"/>
      <c r="BF94" s="209"/>
      <c r="BG94" s="209"/>
      <c r="BH94" s="209"/>
      <c r="BI94" s="209"/>
      <c r="BJ94" s="209"/>
      <c r="BK94" s="209"/>
      <c r="BL94" s="209"/>
      <c r="BM94" s="209"/>
      <c r="BN94" s="209"/>
      <c r="BO94" s="209"/>
      <c r="BP94" s="209"/>
    </row>
    <row r="95" spans="1:68" ht="15">
      <c r="A95" s="161"/>
      <c r="B95" s="206"/>
      <c r="C95" s="207"/>
      <c r="D95" s="208"/>
      <c r="E95" s="209"/>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R95" s="209"/>
      <c r="AS95" s="209"/>
      <c r="AT95" s="209"/>
      <c r="AU95" s="209"/>
      <c r="AV95" s="209"/>
      <c r="AW95" s="209"/>
      <c r="AX95" s="209"/>
      <c r="AY95" s="209"/>
      <c r="AZ95" s="209"/>
      <c r="BA95" s="209"/>
      <c r="BB95" s="209"/>
      <c r="BC95" s="209"/>
      <c r="BD95" s="209"/>
      <c r="BE95" s="209"/>
      <c r="BF95" s="209"/>
      <c r="BG95" s="209"/>
      <c r="BH95" s="209"/>
      <c r="BI95" s="209"/>
      <c r="BJ95" s="209"/>
      <c r="BK95" s="209"/>
      <c r="BL95" s="209"/>
      <c r="BM95" s="209"/>
      <c r="BN95" s="209"/>
      <c r="BO95" s="209"/>
      <c r="BP95" s="209"/>
    </row>
    <row r="96" spans="1:68" ht="15">
      <c r="A96" s="161"/>
      <c r="B96" s="221"/>
      <c r="C96" s="219"/>
      <c r="D96" s="220"/>
      <c r="E96" s="209"/>
      <c r="F96" s="209"/>
      <c r="G96" s="209"/>
      <c r="H96" s="209"/>
      <c r="I96" s="209"/>
      <c r="J96" s="209"/>
      <c r="K96" s="209"/>
      <c r="L96" s="209"/>
      <c r="M96" s="209"/>
      <c r="N96" s="209"/>
      <c r="O96" s="209"/>
      <c r="P96" s="209"/>
      <c r="Q96" s="209"/>
      <c r="R96" s="209"/>
      <c r="S96" s="209"/>
      <c r="T96" s="209"/>
      <c r="U96" s="209"/>
      <c r="V96" s="209"/>
      <c r="W96" s="209"/>
      <c r="X96" s="209"/>
      <c r="Y96" s="209"/>
      <c r="Z96" s="209"/>
      <c r="AA96" s="209"/>
      <c r="AB96" s="209"/>
      <c r="AC96" s="209"/>
      <c r="AD96" s="209"/>
      <c r="AE96" s="209"/>
      <c r="AF96" s="209"/>
      <c r="AG96" s="209"/>
      <c r="AH96" s="209"/>
      <c r="AI96" s="209"/>
      <c r="AJ96" s="209"/>
      <c r="AK96" s="209"/>
      <c r="AL96" s="209"/>
      <c r="AM96" s="209"/>
      <c r="AN96" s="209"/>
      <c r="AO96" s="209"/>
      <c r="AP96" s="209"/>
      <c r="AQ96" s="209"/>
      <c r="AR96" s="209"/>
      <c r="AS96" s="209"/>
      <c r="AT96" s="209"/>
      <c r="AU96" s="209"/>
      <c r="AV96" s="209"/>
      <c r="AW96" s="209"/>
      <c r="AX96" s="209"/>
      <c r="AY96" s="209"/>
      <c r="AZ96" s="209"/>
      <c r="BA96" s="209"/>
      <c r="BB96" s="209"/>
      <c r="BC96" s="209"/>
      <c r="BD96" s="209"/>
      <c r="BE96" s="209"/>
      <c r="BF96" s="209"/>
      <c r="BG96" s="209"/>
      <c r="BH96" s="209"/>
      <c r="BI96" s="209"/>
      <c r="BJ96" s="209"/>
      <c r="BK96" s="209"/>
      <c r="BL96" s="209"/>
      <c r="BM96" s="209"/>
      <c r="BN96" s="209"/>
      <c r="BO96" s="209"/>
      <c r="BP96" s="209"/>
    </row>
    <row r="97" spans="1:68" ht="15">
      <c r="A97" s="161"/>
      <c r="B97" s="206"/>
      <c r="C97" s="207"/>
      <c r="D97" s="208"/>
      <c r="E97" s="209"/>
      <c r="F97" s="209"/>
      <c r="G97" s="209"/>
      <c r="H97" s="209"/>
      <c r="I97" s="209"/>
      <c r="J97" s="209"/>
      <c r="K97" s="209"/>
      <c r="L97" s="209"/>
      <c r="M97" s="209"/>
      <c r="N97" s="209"/>
      <c r="O97" s="209"/>
      <c r="P97" s="209"/>
      <c r="Q97" s="209"/>
      <c r="R97" s="209"/>
      <c r="S97" s="209"/>
      <c r="T97" s="209"/>
      <c r="U97" s="209"/>
      <c r="V97" s="209"/>
      <c r="W97" s="209"/>
      <c r="X97" s="209"/>
      <c r="Y97" s="209"/>
      <c r="Z97" s="209"/>
      <c r="AA97" s="209"/>
      <c r="AB97" s="209"/>
      <c r="AC97" s="209"/>
      <c r="AD97" s="209"/>
      <c r="AE97" s="209"/>
      <c r="AF97" s="209"/>
      <c r="AG97" s="209"/>
      <c r="AH97" s="209"/>
      <c r="AI97" s="209"/>
      <c r="AJ97" s="209"/>
      <c r="AK97" s="209"/>
      <c r="AL97" s="209"/>
      <c r="AM97" s="209"/>
      <c r="AN97" s="209"/>
      <c r="AO97" s="209"/>
      <c r="AP97" s="209"/>
      <c r="AQ97" s="209"/>
      <c r="AR97" s="209"/>
      <c r="AS97" s="209"/>
      <c r="AT97" s="209"/>
      <c r="AU97" s="209"/>
      <c r="AV97" s="209"/>
      <c r="AW97" s="209"/>
      <c r="AX97" s="209"/>
      <c r="AY97" s="209"/>
      <c r="AZ97" s="209"/>
      <c r="BA97" s="209"/>
      <c r="BB97" s="209"/>
      <c r="BC97" s="209"/>
      <c r="BD97" s="209"/>
      <c r="BE97" s="209"/>
      <c r="BF97" s="209"/>
      <c r="BG97" s="209"/>
      <c r="BH97" s="209"/>
      <c r="BI97" s="209"/>
      <c r="BJ97" s="209"/>
      <c r="BK97" s="209"/>
      <c r="BL97" s="209"/>
      <c r="BM97" s="209"/>
      <c r="BN97" s="209"/>
      <c r="BO97" s="209"/>
      <c r="BP97" s="209"/>
    </row>
    <row r="98" spans="1:68" ht="15">
      <c r="A98" s="161"/>
      <c r="B98" s="206"/>
      <c r="C98" s="207"/>
      <c r="D98" s="208"/>
      <c r="E98" s="209"/>
      <c r="F98" s="209"/>
      <c r="G98" s="209"/>
      <c r="H98" s="209"/>
      <c r="I98" s="209"/>
      <c r="J98" s="209"/>
      <c r="K98" s="209"/>
      <c r="L98" s="209"/>
      <c r="M98" s="209"/>
      <c r="N98" s="209"/>
      <c r="O98" s="209"/>
      <c r="P98" s="209"/>
      <c r="Q98" s="209"/>
      <c r="R98" s="209"/>
      <c r="S98" s="209"/>
      <c r="T98" s="209"/>
      <c r="U98" s="209"/>
      <c r="V98" s="209"/>
      <c r="W98" s="209"/>
      <c r="X98" s="209"/>
      <c r="Y98" s="209"/>
      <c r="Z98" s="209"/>
      <c r="AA98" s="209"/>
      <c r="AB98" s="209"/>
      <c r="AC98" s="209"/>
      <c r="AD98" s="209"/>
      <c r="AE98" s="209"/>
      <c r="AF98" s="209"/>
      <c r="AG98" s="209"/>
      <c r="AH98" s="209"/>
      <c r="AI98" s="209"/>
      <c r="AJ98" s="209"/>
      <c r="AK98" s="209"/>
      <c r="AL98" s="209"/>
      <c r="AM98" s="209"/>
      <c r="AN98" s="209"/>
      <c r="AO98" s="209"/>
      <c r="AP98" s="209"/>
      <c r="AQ98" s="209"/>
      <c r="AR98" s="209"/>
      <c r="AS98" s="209"/>
      <c r="AT98" s="209"/>
      <c r="AU98" s="209"/>
      <c r="AV98" s="209"/>
      <c r="AW98" s="209"/>
      <c r="AX98" s="209"/>
      <c r="AY98" s="209"/>
      <c r="AZ98" s="209"/>
      <c r="BA98" s="209"/>
      <c r="BB98" s="209"/>
      <c r="BC98" s="209"/>
      <c r="BD98" s="209"/>
      <c r="BE98" s="209"/>
      <c r="BF98" s="209"/>
      <c r="BG98" s="209"/>
      <c r="BH98" s="209"/>
      <c r="BI98" s="209"/>
      <c r="BJ98" s="209"/>
      <c r="BK98" s="209"/>
      <c r="BL98" s="209"/>
      <c r="BM98" s="209"/>
      <c r="BN98" s="209"/>
      <c r="BO98" s="209"/>
      <c r="BP98" s="209"/>
    </row>
    <row r="99" spans="1:68" ht="15">
      <c r="A99" s="161"/>
      <c r="B99" s="206"/>
      <c r="C99" s="207"/>
      <c r="D99" s="208"/>
      <c r="E99" s="209"/>
      <c r="F99" s="209"/>
      <c r="G99" s="209"/>
      <c r="H99" s="209"/>
      <c r="I99" s="209"/>
      <c r="J99" s="209"/>
      <c r="K99" s="209"/>
      <c r="L99" s="209"/>
      <c r="M99" s="209"/>
      <c r="N99" s="209"/>
      <c r="O99" s="209"/>
      <c r="P99" s="209"/>
      <c r="Q99" s="209"/>
      <c r="R99" s="209"/>
      <c r="S99" s="209"/>
      <c r="T99" s="209"/>
      <c r="U99" s="209"/>
      <c r="V99" s="209"/>
      <c r="W99" s="209"/>
      <c r="X99" s="209"/>
      <c r="Y99" s="209"/>
      <c r="Z99" s="209"/>
      <c r="AA99" s="209"/>
      <c r="AB99" s="209"/>
      <c r="AC99" s="209"/>
      <c r="AD99" s="209"/>
      <c r="AE99" s="209"/>
      <c r="AF99" s="209"/>
      <c r="AG99" s="209"/>
      <c r="AH99" s="209"/>
      <c r="AI99" s="209"/>
      <c r="AJ99" s="209"/>
      <c r="AK99" s="209"/>
      <c r="AL99" s="209"/>
      <c r="AM99" s="209"/>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09"/>
    </row>
    <row r="100" spans="1:68" ht="15">
      <c r="A100" s="161"/>
      <c r="B100" s="206"/>
      <c r="C100" s="207"/>
      <c r="D100" s="208"/>
      <c r="E100" s="209"/>
      <c r="F100" s="209"/>
      <c r="G100" s="209"/>
      <c r="H100" s="209"/>
      <c r="I100" s="209"/>
      <c r="J100" s="209"/>
      <c r="K100" s="209"/>
      <c r="L100" s="209"/>
      <c r="M100" s="209"/>
      <c r="N100" s="209"/>
      <c r="O100" s="209"/>
      <c r="P100" s="209"/>
      <c r="Q100" s="209"/>
      <c r="R100" s="209"/>
      <c r="S100" s="209"/>
      <c r="T100" s="209"/>
      <c r="U100" s="209"/>
      <c r="V100" s="209"/>
      <c r="W100" s="209"/>
      <c r="X100" s="209"/>
      <c r="Y100" s="209"/>
      <c r="Z100" s="209"/>
      <c r="AA100" s="209"/>
      <c r="AB100" s="209"/>
      <c r="AC100" s="209"/>
      <c r="AD100" s="209"/>
      <c r="AE100" s="209"/>
      <c r="AF100" s="209"/>
      <c r="AG100" s="209"/>
      <c r="AH100" s="209"/>
      <c r="AI100" s="209"/>
      <c r="AJ100" s="209"/>
      <c r="AK100" s="209"/>
      <c r="AL100" s="209"/>
      <c r="AM100" s="209"/>
      <c r="AN100" s="209"/>
      <c r="AO100" s="209"/>
      <c r="AP100" s="209"/>
      <c r="AQ100" s="209"/>
      <c r="AR100" s="209"/>
      <c r="AS100" s="209"/>
      <c r="AT100" s="209"/>
      <c r="AU100" s="209"/>
      <c r="AV100" s="209"/>
      <c r="AW100" s="209"/>
      <c r="AX100" s="209"/>
      <c r="AY100" s="209"/>
      <c r="AZ100" s="209"/>
      <c r="BA100" s="209"/>
      <c r="BB100" s="209"/>
      <c r="BC100" s="209"/>
      <c r="BD100" s="209"/>
      <c r="BE100" s="209"/>
      <c r="BF100" s="209"/>
      <c r="BG100" s="209"/>
      <c r="BH100" s="209"/>
      <c r="BI100" s="209"/>
      <c r="BJ100" s="209"/>
      <c r="BK100" s="209"/>
      <c r="BL100" s="209"/>
      <c r="BM100" s="209"/>
      <c r="BN100" s="209"/>
      <c r="BO100" s="209"/>
      <c r="BP100" s="209"/>
    </row>
    <row r="101" spans="1:68" ht="15">
      <c r="A101" s="161"/>
      <c r="B101" s="206"/>
      <c r="C101" s="207"/>
      <c r="D101" s="208"/>
      <c r="E101" s="209"/>
      <c r="F101" s="209"/>
      <c r="G101" s="209"/>
      <c r="H101" s="209"/>
      <c r="I101" s="209"/>
      <c r="J101" s="209"/>
      <c r="K101" s="209"/>
      <c r="L101" s="209"/>
      <c r="M101" s="209"/>
      <c r="N101" s="209"/>
      <c r="O101" s="209"/>
      <c r="P101" s="209"/>
      <c r="Q101" s="209"/>
      <c r="R101" s="209"/>
      <c r="S101" s="209"/>
      <c r="T101" s="209"/>
      <c r="U101" s="209"/>
      <c r="V101" s="209"/>
      <c r="W101" s="209"/>
      <c r="X101" s="209"/>
      <c r="Y101" s="209"/>
      <c r="Z101" s="209"/>
      <c r="AA101" s="209"/>
      <c r="AB101" s="209"/>
      <c r="AC101" s="209"/>
      <c r="AD101" s="209"/>
      <c r="AE101" s="209"/>
      <c r="AF101" s="209"/>
      <c r="AG101" s="209"/>
      <c r="AH101" s="209"/>
      <c r="AI101" s="209"/>
      <c r="AJ101" s="209"/>
      <c r="AK101" s="209"/>
      <c r="AL101" s="209"/>
      <c r="AM101" s="209"/>
      <c r="AN101" s="209"/>
      <c r="AO101" s="209"/>
      <c r="AP101" s="209"/>
      <c r="AQ101" s="209"/>
      <c r="AR101" s="209"/>
      <c r="AS101" s="209"/>
      <c r="AT101" s="209"/>
      <c r="AU101" s="209"/>
      <c r="AV101" s="209"/>
      <c r="AW101" s="209"/>
      <c r="AX101" s="209"/>
      <c r="AY101" s="209"/>
      <c r="AZ101" s="209"/>
      <c r="BA101" s="209"/>
      <c r="BB101" s="209"/>
      <c r="BC101" s="209"/>
      <c r="BD101" s="209"/>
      <c r="BE101" s="209"/>
      <c r="BF101" s="209"/>
      <c r="BG101" s="209"/>
      <c r="BH101" s="209"/>
      <c r="BI101" s="209"/>
      <c r="BJ101" s="209"/>
      <c r="BK101" s="209"/>
      <c r="BL101" s="209"/>
      <c r="BM101" s="209"/>
      <c r="BN101" s="209"/>
      <c r="BO101" s="209"/>
      <c r="BP101" s="209"/>
    </row>
    <row r="102" spans="1:68" ht="15">
      <c r="A102" s="161"/>
      <c r="B102" s="206"/>
      <c r="C102" s="207"/>
      <c r="D102" s="208"/>
      <c r="E102" s="209"/>
      <c r="F102" s="209"/>
      <c r="G102" s="209"/>
      <c r="H102" s="209"/>
      <c r="I102" s="209"/>
      <c r="J102" s="209"/>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c r="AG102" s="209"/>
      <c r="AH102" s="209"/>
      <c r="AI102" s="209"/>
      <c r="AJ102" s="209"/>
      <c r="AK102" s="209"/>
      <c r="AL102" s="209"/>
      <c r="AM102" s="209"/>
      <c r="AN102" s="209"/>
      <c r="AO102" s="209"/>
      <c r="AP102" s="209"/>
      <c r="AQ102" s="209"/>
      <c r="AR102" s="209"/>
      <c r="AS102" s="209"/>
      <c r="AT102" s="209"/>
      <c r="AU102" s="209"/>
      <c r="AV102" s="209"/>
      <c r="AW102" s="209"/>
      <c r="AX102" s="209"/>
      <c r="AY102" s="209"/>
      <c r="AZ102" s="209"/>
      <c r="BA102" s="209"/>
      <c r="BB102" s="209"/>
      <c r="BC102" s="209"/>
      <c r="BD102" s="209"/>
      <c r="BE102" s="209"/>
      <c r="BF102" s="209"/>
      <c r="BG102" s="209"/>
      <c r="BH102" s="209"/>
      <c r="BI102" s="209"/>
      <c r="BJ102" s="209"/>
      <c r="BK102" s="209"/>
      <c r="BL102" s="209"/>
      <c r="BM102" s="209"/>
      <c r="BN102" s="209"/>
      <c r="BO102" s="209"/>
      <c r="BP102" s="209"/>
    </row>
    <row r="103" spans="1:68" ht="15">
      <c r="A103" s="161"/>
      <c r="B103" s="206"/>
      <c r="C103" s="207"/>
      <c r="D103" s="208"/>
      <c r="E103" s="209"/>
      <c r="F103" s="209"/>
      <c r="G103" s="209"/>
      <c r="H103" s="209"/>
      <c r="I103" s="209"/>
      <c r="J103" s="209"/>
      <c r="K103" s="209"/>
      <c r="L103" s="209"/>
      <c r="M103" s="209"/>
      <c r="N103" s="209"/>
      <c r="O103" s="209"/>
      <c r="P103" s="209"/>
      <c r="Q103" s="209"/>
      <c r="R103" s="209"/>
      <c r="S103" s="209"/>
      <c r="T103" s="209"/>
      <c r="U103" s="209"/>
      <c r="V103" s="209"/>
      <c r="W103" s="209"/>
      <c r="X103" s="209"/>
      <c r="Y103" s="209"/>
      <c r="Z103" s="209"/>
      <c r="AA103" s="209"/>
      <c r="AB103" s="209"/>
      <c r="AC103" s="209"/>
      <c r="AD103" s="209"/>
      <c r="AE103" s="209"/>
      <c r="AF103" s="209"/>
      <c r="AG103" s="209"/>
      <c r="AH103" s="209"/>
      <c r="AI103" s="209"/>
      <c r="AJ103" s="209"/>
      <c r="AK103" s="209"/>
      <c r="AL103" s="209"/>
      <c r="AM103" s="209"/>
      <c r="AN103" s="209"/>
      <c r="AO103" s="209"/>
      <c r="AP103" s="209"/>
      <c r="AQ103" s="209"/>
      <c r="AR103" s="209"/>
      <c r="AS103" s="209"/>
      <c r="AT103" s="209"/>
      <c r="AU103" s="209"/>
      <c r="AV103" s="209"/>
      <c r="AW103" s="209"/>
      <c r="AX103" s="209"/>
      <c r="AY103" s="209"/>
      <c r="AZ103" s="209"/>
      <c r="BA103" s="209"/>
      <c r="BB103" s="209"/>
      <c r="BC103" s="209"/>
      <c r="BD103" s="209"/>
      <c r="BE103" s="209"/>
      <c r="BF103" s="209"/>
      <c r="BG103" s="209"/>
      <c r="BH103" s="209"/>
      <c r="BI103" s="209"/>
      <c r="BJ103" s="209"/>
      <c r="BK103" s="209"/>
      <c r="BL103" s="209"/>
      <c r="BM103" s="209"/>
      <c r="BN103" s="209"/>
      <c r="BO103" s="209"/>
      <c r="BP103" s="209"/>
    </row>
    <row r="104" spans="1:68" ht="15">
      <c r="A104" s="161"/>
      <c r="B104" s="206"/>
      <c r="C104" s="207"/>
      <c r="D104" s="208"/>
      <c r="E104" s="209"/>
      <c r="F104" s="209"/>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09"/>
      <c r="AY104" s="209"/>
      <c r="AZ104" s="209"/>
      <c r="BA104" s="209"/>
      <c r="BB104" s="209"/>
      <c r="BC104" s="209"/>
      <c r="BD104" s="209"/>
      <c r="BE104" s="209"/>
      <c r="BF104" s="209"/>
      <c r="BG104" s="209"/>
      <c r="BH104" s="209"/>
      <c r="BI104" s="209"/>
      <c r="BJ104" s="209"/>
      <c r="BK104" s="209"/>
      <c r="BL104" s="209"/>
      <c r="BM104" s="209"/>
      <c r="BN104" s="209"/>
      <c r="BO104" s="209"/>
      <c r="BP104" s="209"/>
    </row>
    <row r="105" spans="1:68" ht="15">
      <c r="A105" s="161"/>
      <c r="B105" s="206"/>
      <c r="C105" s="207"/>
      <c r="D105" s="208"/>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209"/>
      <c r="AK105" s="209"/>
      <c r="AL105" s="209"/>
      <c r="AM105" s="209"/>
      <c r="AN105" s="209"/>
      <c r="AO105" s="209"/>
      <c r="AP105" s="209"/>
      <c r="AQ105" s="209"/>
      <c r="AR105" s="209"/>
      <c r="AS105" s="209"/>
      <c r="AT105" s="209"/>
      <c r="AU105" s="209"/>
      <c r="AV105" s="209"/>
      <c r="AW105" s="209"/>
      <c r="AX105" s="209"/>
      <c r="AY105" s="209"/>
      <c r="AZ105" s="209"/>
      <c r="BA105" s="209"/>
      <c r="BB105" s="209"/>
      <c r="BC105" s="209"/>
      <c r="BD105" s="209"/>
      <c r="BE105" s="209"/>
      <c r="BF105" s="209"/>
      <c r="BG105" s="209"/>
      <c r="BH105" s="209"/>
      <c r="BI105" s="209"/>
      <c r="BJ105" s="209"/>
      <c r="BK105" s="209"/>
      <c r="BL105" s="209"/>
      <c r="BM105" s="209"/>
      <c r="BN105" s="209"/>
      <c r="BO105" s="209"/>
      <c r="BP105" s="209"/>
    </row>
    <row r="106" spans="1:68" ht="15">
      <c r="A106" s="161"/>
      <c r="B106" s="206"/>
      <c r="C106" s="207"/>
      <c r="D106" s="208"/>
      <c r="E106" s="209"/>
      <c r="F106" s="209"/>
      <c r="G106" s="209"/>
      <c r="H106" s="209"/>
      <c r="I106" s="209"/>
      <c r="J106" s="209"/>
      <c r="K106" s="209"/>
      <c r="L106" s="209"/>
      <c r="M106" s="209"/>
      <c r="N106" s="209"/>
      <c r="O106" s="209"/>
      <c r="P106" s="209"/>
      <c r="Q106" s="209"/>
      <c r="R106" s="209"/>
      <c r="S106" s="209"/>
      <c r="T106" s="209"/>
      <c r="U106" s="209"/>
      <c r="V106" s="209"/>
      <c r="W106" s="209"/>
      <c r="X106" s="209"/>
      <c r="Y106" s="209"/>
      <c r="Z106" s="209"/>
      <c r="AA106" s="209"/>
      <c r="AB106" s="209"/>
      <c r="AC106" s="209"/>
      <c r="AD106" s="209"/>
      <c r="AE106" s="209"/>
      <c r="AF106" s="209"/>
      <c r="AG106" s="209"/>
      <c r="AH106" s="209"/>
      <c r="AI106" s="209"/>
      <c r="AJ106" s="209"/>
      <c r="AK106" s="209"/>
      <c r="AL106" s="209"/>
      <c r="AM106" s="209"/>
      <c r="AN106" s="209"/>
      <c r="AO106" s="209"/>
      <c r="AP106" s="209"/>
      <c r="AQ106" s="209"/>
      <c r="AR106" s="209"/>
      <c r="AS106" s="209"/>
      <c r="AT106" s="209"/>
      <c r="AU106" s="209"/>
      <c r="AV106" s="209"/>
      <c r="AW106" s="209"/>
      <c r="AX106" s="209"/>
      <c r="AY106" s="209"/>
      <c r="AZ106" s="209"/>
      <c r="BA106" s="209"/>
      <c r="BB106" s="209"/>
      <c r="BC106" s="209"/>
      <c r="BD106" s="209"/>
      <c r="BE106" s="209"/>
      <c r="BF106" s="209"/>
      <c r="BG106" s="209"/>
      <c r="BH106" s="209"/>
      <c r="BI106" s="209"/>
      <c r="BJ106" s="209"/>
      <c r="BK106" s="209"/>
      <c r="BL106" s="209"/>
      <c r="BM106" s="209"/>
      <c r="BN106" s="209"/>
      <c r="BO106" s="209"/>
      <c r="BP106" s="209"/>
    </row>
    <row r="107" spans="1:68" ht="15">
      <c r="A107" s="161"/>
      <c r="B107" s="206"/>
      <c r="C107" s="207"/>
      <c r="D107" s="208"/>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9"/>
      <c r="AV107" s="209"/>
      <c r="AW107" s="209"/>
      <c r="AX107" s="209"/>
      <c r="AY107" s="209"/>
      <c r="AZ107" s="209"/>
      <c r="BA107" s="209"/>
      <c r="BB107" s="209"/>
      <c r="BC107" s="209"/>
      <c r="BD107" s="209"/>
      <c r="BE107" s="209"/>
      <c r="BF107" s="209"/>
      <c r="BG107" s="209"/>
      <c r="BH107" s="209"/>
      <c r="BI107" s="209"/>
      <c r="BJ107" s="209"/>
      <c r="BK107" s="209"/>
      <c r="BL107" s="209"/>
      <c r="BM107" s="209"/>
      <c r="BN107" s="209"/>
      <c r="BO107" s="209"/>
      <c r="BP107" s="209"/>
    </row>
    <row r="108" spans="1:68" ht="15">
      <c r="A108" s="161"/>
      <c r="B108" s="206"/>
      <c r="C108" s="207"/>
      <c r="D108" s="208"/>
      <c r="E108" s="209"/>
      <c r="F108" s="209"/>
      <c r="G108" s="209"/>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c r="AI108" s="209"/>
      <c r="AJ108" s="209"/>
      <c r="AK108" s="209"/>
      <c r="AL108" s="209"/>
      <c r="AM108" s="209"/>
      <c r="AN108" s="209"/>
      <c r="AO108" s="209"/>
      <c r="AP108" s="209"/>
      <c r="AQ108" s="209"/>
      <c r="AR108" s="209"/>
      <c r="AS108" s="209"/>
      <c r="AT108" s="209"/>
      <c r="AU108" s="209"/>
      <c r="AV108" s="209"/>
      <c r="AW108" s="209"/>
      <c r="AX108" s="209"/>
      <c r="AY108" s="209"/>
      <c r="AZ108" s="209"/>
      <c r="BA108" s="209"/>
      <c r="BB108" s="209"/>
      <c r="BC108" s="209"/>
      <c r="BD108" s="209"/>
      <c r="BE108" s="209"/>
      <c r="BF108" s="209"/>
      <c r="BG108" s="209"/>
      <c r="BH108" s="209"/>
      <c r="BI108" s="209"/>
      <c r="BJ108" s="209"/>
      <c r="BK108" s="209"/>
      <c r="BL108" s="209"/>
      <c r="BM108" s="209"/>
      <c r="BN108" s="209"/>
      <c r="BO108" s="209"/>
      <c r="BP108" s="209"/>
    </row>
    <row r="109" spans="1:68" ht="15">
      <c r="A109" s="161"/>
      <c r="B109" s="206"/>
      <c r="C109" s="207"/>
      <c r="D109" s="208"/>
      <c r="E109" s="209"/>
      <c r="F109" s="209"/>
      <c r="G109" s="209"/>
      <c r="H109" s="209"/>
      <c r="I109" s="209"/>
      <c r="J109" s="209"/>
      <c r="K109" s="209"/>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09"/>
      <c r="AH109" s="209"/>
      <c r="AI109" s="209"/>
      <c r="AJ109" s="209"/>
      <c r="AK109" s="209"/>
      <c r="AL109" s="209"/>
      <c r="AM109" s="209"/>
      <c r="AN109" s="209"/>
      <c r="AO109" s="209"/>
      <c r="AP109" s="209"/>
      <c r="AQ109" s="209"/>
      <c r="AR109" s="209"/>
      <c r="AS109" s="209"/>
      <c r="AT109" s="209"/>
      <c r="AU109" s="209"/>
      <c r="AV109" s="209"/>
      <c r="AW109" s="209"/>
      <c r="AX109" s="209"/>
      <c r="AY109" s="209"/>
      <c r="AZ109" s="209"/>
      <c r="BA109" s="209"/>
      <c r="BB109" s="209"/>
      <c r="BC109" s="209"/>
      <c r="BD109" s="209"/>
      <c r="BE109" s="209"/>
      <c r="BF109" s="209"/>
      <c r="BG109" s="209"/>
      <c r="BH109" s="209"/>
      <c r="BI109" s="209"/>
      <c r="BJ109" s="209"/>
      <c r="BK109" s="209"/>
      <c r="BL109" s="209"/>
      <c r="BM109" s="209"/>
      <c r="BN109" s="209"/>
      <c r="BO109" s="209"/>
      <c r="BP109" s="209"/>
    </row>
    <row r="110" spans="1:68" ht="15">
      <c r="A110" s="161"/>
      <c r="B110" s="125"/>
      <c r="C110" s="212"/>
      <c r="D110" s="208"/>
      <c r="E110" s="209"/>
      <c r="F110" s="209"/>
      <c r="G110" s="209"/>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c r="AN110" s="209"/>
      <c r="AO110" s="209"/>
      <c r="AP110" s="209"/>
      <c r="AQ110" s="209"/>
      <c r="AR110" s="209"/>
      <c r="AS110" s="209"/>
      <c r="AT110" s="209"/>
      <c r="AU110" s="209"/>
      <c r="AV110" s="209"/>
      <c r="AW110" s="209"/>
      <c r="AX110" s="209"/>
      <c r="AY110" s="209"/>
      <c r="AZ110" s="209"/>
      <c r="BA110" s="209"/>
      <c r="BB110" s="209"/>
      <c r="BC110" s="209"/>
      <c r="BD110" s="209"/>
      <c r="BE110" s="209"/>
      <c r="BF110" s="209"/>
      <c r="BG110" s="209"/>
      <c r="BH110" s="209"/>
      <c r="BI110" s="209"/>
      <c r="BJ110" s="209"/>
      <c r="BK110" s="209"/>
      <c r="BL110" s="209"/>
      <c r="BM110" s="209"/>
      <c r="BN110" s="209"/>
      <c r="BO110" s="209"/>
      <c r="BP110" s="209"/>
    </row>
    <row r="111" spans="1:68" ht="15">
      <c r="A111" s="161"/>
      <c r="B111" s="206"/>
      <c r="C111" s="207"/>
      <c r="D111" s="208"/>
      <c r="E111" s="209"/>
      <c r="F111" s="209"/>
      <c r="G111" s="209"/>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09"/>
      <c r="AY111" s="209"/>
      <c r="AZ111" s="209"/>
      <c r="BA111" s="209"/>
      <c r="BB111" s="209"/>
      <c r="BC111" s="209"/>
      <c r="BD111" s="209"/>
      <c r="BE111" s="209"/>
      <c r="BF111" s="209"/>
      <c r="BG111" s="209"/>
      <c r="BH111" s="209"/>
      <c r="BI111" s="209"/>
      <c r="BJ111" s="209"/>
      <c r="BK111" s="209"/>
      <c r="BL111" s="209"/>
      <c r="BM111" s="209"/>
      <c r="BN111" s="209"/>
      <c r="BO111" s="209"/>
      <c r="BP111" s="209"/>
    </row>
    <row r="112" spans="1:68" ht="15">
      <c r="A112" s="161"/>
      <c r="B112" s="206"/>
      <c r="C112" s="207"/>
      <c r="D112" s="208"/>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K112" s="209"/>
      <c r="AL112" s="209"/>
      <c r="AM112" s="209"/>
      <c r="AN112" s="209"/>
      <c r="AO112" s="209"/>
      <c r="AP112" s="209"/>
      <c r="AQ112" s="209"/>
      <c r="AR112" s="209"/>
      <c r="AS112" s="209"/>
      <c r="AT112" s="209"/>
      <c r="AU112" s="209"/>
      <c r="AV112" s="209"/>
      <c r="AW112" s="209"/>
      <c r="AX112" s="209"/>
      <c r="AY112" s="209"/>
      <c r="AZ112" s="209"/>
      <c r="BA112" s="209"/>
      <c r="BB112" s="209"/>
      <c r="BC112" s="209"/>
      <c r="BD112" s="209"/>
      <c r="BE112" s="209"/>
      <c r="BF112" s="209"/>
      <c r="BG112" s="209"/>
      <c r="BH112" s="209"/>
      <c r="BI112" s="209"/>
      <c r="BJ112" s="209"/>
      <c r="BK112" s="209"/>
      <c r="BL112" s="209"/>
      <c r="BM112" s="209"/>
      <c r="BN112" s="209"/>
      <c r="BO112" s="209"/>
      <c r="BP112" s="209"/>
    </row>
    <row r="113" spans="1:68" ht="15">
      <c r="A113" s="161"/>
      <c r="B113" s="206"/>
      <c r="C113" s="207"/>
      <c r="D113" s="208"/>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09"/>
      <c r="AW113" s="209"/>
      <c r="AX113" s="209"/>
      <c r="AY113" s="209"/>
      <c r="AZ113" s="209"/>
      <c r="BA113" s="209"/>
      <c r="BB113" s="209"/>
      <c r="BC113" s="209"/>
      <c r="BD113" s="209"/>
      <c r="BE113" s="209"/>
      <c r="BF113" s="209"/>
      <c r="BG113" s="209"/>
      <c r="BH113" s="209"/>
      <c r="BI113" s="209"/>
      <c r="BJ113" s="209"/>
      <c r="BK113" s="209"/>
      <c r="BL113" s="209"/>
      <c r="BM113" s="209"/>
      <c r="BN113" s="209"/>
      <c r="BO113" s="209"/>
      <c r="BP113" s="209"/>
    </row>
    <row r="114" spans="1:68" ht="15">
      <c r="A114" s="161"/>
      <c r="B114" s="206"/>
      <c r="C114" s="207"/>
      <c r="D114" s="208"/>
      <c r="E114" s="209"/>
      <c r="F114" s="209"/>
      <c r="G114" s="209"/>
      <c r="H114" s="209"/>
      <c r="I114" s="209"/>
      <c r="J114" s="209"/>
      <c r="K114" s="209"/>
      <c r="L114" s="209"/>
      <c r="M114" s="209"/>
      <c r="N114" s="209"/>
      <c r="O114" s="209"/>
      <c r="P114" s="209"/>
      <c r="Q114" s="209"/>
      <c r="R114" s="209"/>
      <c r="S114" s="209"/>
      <c r="T114" s="209"/>
      <c r="U114" s="209"/>
      <c r="V114" s="209"/>
      <c r="W114" s="209"/>
      <c r="X114" s="209"/>
      <c r="Y114" s="209"/>
      <c r="Z114" s="209"/>
      <c r="AA114" s="209"/>
      <c r="AB114" s="209"/>
      <c r="AC114" s="209"/>
      <c r="AD114" s="209"/>
      <c r="AE114" s="209"/>
      <c r="AF114" s="209"/>
      <c r="AG114" s="209"/>
      <c r="AH114" s="209"/>
      <c r="AI114" s="209"/>
      <c r="AJ114" s="209"/>
      <c r="AK114" s="209"/>
      <c r="AL114" s="209"/>
      <c r="AM114" s="209"/>
      <c r="AN114" s="209"/>
      <c r="AO114" s="209"/>
      <c r="AP114" s="209"/>
      <c r="AQ114" s="209"/>
      <c r="AR114" s="209"/>
      <c r="AS114" s="209"/>
      <c r="AT114" s="209"/>
      <c r="AU114" s="209"/>
      <c r="AV114" s="209"/>
      <c r="AW114" s="209"/>
      <c r="AX114" s="209"/>
      <c r="AY114" s="209"/>
      <c r="AZ114" s="209"/>
      <c r="BA114" s="209"/>
      <c r="BB114" s="209"/>
      <c r="BC114" s="209"/>
      <c r="BD114" s="209"/>
      <c r="BE114" s="209"/>
      <c r="BF114" s="209"/>
      <c r="BG114" s="209"/>
      <c r="BH114" s="209"/>
      <c r="BI114" s="209"/>
      <c r="BJ114" s="209"/>
      <c r="BK114" s="209"/>
      <c r="BL114" s="209"/>
      <c r="BM114" s="209"/>
      <c r="BN114" s="209"/>
      <c r="BO114" s="209"/>
      <c r="BP114" s="209"/>
    </row>
    <row r="115" spans="1:68" ht="15">
      <c r="A115" s="161"/>
      <c r="B115" s="206"/>
      <c r="C115" s="212"/>
      <c r="D115" s="208"/>
      <c r="E115" s="209"/>
      <c r="F115" s="209"/>
      <c r="G115" s="209"/>
      <c r="H115" s="209"/>
      <c r="I115" s="209"/>
      <c r="J115" s="209"/>
      <c r="K115" s="209"/>
      <c r="L115" s="209"/>
      <c r="M115" s="209"/>
      <c r="N115" s="209"/>
      <c r="O115" s="209"/>
      <c r="P115" s="209"/>
      <c r="Q115" s="209"/>
      <c r="R115" s="209"/>
      <c r="S115" s="209"/>
      <c r="T115" s="209"/>
      <c r="U115" s="209"/>
      <c r="V115" s="209"/>
      <c r="W115" s="209"/>
      <c r="X115" s="209"/>
      <c r="Y115" s="209"/>
      <c r="Z115" s="209"/>
      <c r="AA115" s="209"/>
      <c r="AB115" s="209"/>
      <c r="AC115" s="209"/>
      <c r="AD115" s="209"/>
      <c r="AE115" s="209"/>
      <c r="AF115" s="209"/>
      <c r="AG115" s="209"/>
      <c r="AH115" s="209"/>
      <c r="AI115" s="209"/>
      <c r="AJ115" s="209"/>
      <c r="AK115" s="209"/>
      <c r="AL115" s="209"/>
      <c r="AM115" s="209"/>
      <c r="AN115" s="209"/>
      <c r="AO115" s="209"/>
      <c r="AP115" s="209"/>
      <c r="AQ115" s="209"/>
      <c r="AR115" s="209"/>
      <c r="AS115" s="209"/>
      <c r="AT115" s="209"/>
      <c r="AU115" s="209"/>
      <c r="AV115" s="209"/>
      <c r="AW115" s="209"/>
      <c r="AX115" s="209"/>
      <c r="AY115" s="209"/>
      <c r="AZ115" s="209"/>
      <c r="BA115" s="209"/>
      <c r="BB115" s="209"/>
      <c r="BC115" s="209"/>
      <c r="BD115" s="209"/>
      <c r="BE115" s="209"/>
      <c r="BF115" s="209"/>
      <c r="BG115" s="209"/>
      <c r="BH115" s="209"/>
      <c r="BI115" s="209"/>
      <c r="BJ115" s="209"/>
      <c r="BK115" s="209"/>
      <c r="BL115" s="209"/>
      <c r="BM115" s="209"/>
      <c r="BN115" s="209"/>
      <c r="BO115" s="209"/>
      <c r="BP115" s="209"/>
    </row>
    <row r="116" spans="1:68" ht="15">
      <c r="A116" s="161"/>
      <c r="B116" s="206"/>
      <c r="C116" s="207"/>
      <c r="D116" s="208"/>
      <c r="E116" s="209"/>
      <c r="F116" s="209"/>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09"/>
      <c r="AW116" s="209"/>
      <c r="AX116" s="209"/>
      <c r="AY116" s="209"/>
      <c r="AZ116" s="209"/>
      <c r="BA116" s="209"/>
      <c r="BB116" s="209"/>
      <c r="BC116" s="209"/>
      <c r="BD116" s="209"/>
      <c r="BE116" s="209"/>
      <c r="BF116" s="209"/>
      <c r="BG116" s="209"/>
      <c r="BH116" s="209"/>
      <c r="BI116" s="209"/>
      <c r="BJ116" s="209"/>
      <c r="BK116" s="209"/>
      <c r="BL116" s="209"/>
      <c r="BM116" s="209"/>
      <c r="BN116" s="209"/>
      <c r="BO116" s="209"/>
      <c r="BP116" s="209"/>
    </row>
    <row r="117" spans="1:68" ht="15">
      <c r="A117" s="161"/>
      <c r="B117" s="206"/>
      <c r="C117" s="207"/>
      <c r="D117" s="208"/>
      <c r="E117" s="209"/>
      <c r="F117" s="209"/>
      <c r="G117" s="209"/>
      <c r="H117" s="209"/>
      <c r="I117" s="209"/>
      <c r="J117" s="209"/>
      <c r="K117" s="209"/>
      <c r="L117" s="209"/>
      <c r="M117" s="209"/>
      <c r="N117" s="209"/>
      <c r="O117" s="209"/>
      <c r="P117" s="209"/>
      <c r="Q117" s="209"/>
      <c r="R117" s="209"/>
      <c r="S117" s="209"/>
      <c r="T117" s="209"/>
      <c r="U117" s="209"/>
      <c r="V117" s="209"/>
      <c r="W117" s="209"/>
      <c r="X117" s="209"/>
      <c r="Y117" s="209"/>
      <c r="Z117" s="209"/>
      <c r="AA117" s="209"/>
      <c r="AB117" s="209"/>
      <c r="AC117" s="209"/>
      <c r="AD117" s="209"/>
      <c r="AE117" s="209"/>
      <c r="AF117" s="209"/>
      <c r="AG117" s="209"/>
      <c r="AH117" s="209"/>
      <c r="AI117" s="209"/>
      <c r="AJ117" s="209"/>
      <c r="AK117" s="209"/>
      <c r="AL117" s="209"/>
      <c r="AM117" s="209"/>
      <c r="AN117" s="209"/>
      <c r="AO117" s="209"/>
      <c r="AP117" s="209"/>
      <c r="AQ117" s="209"/>
      <c r="AR117" s="209"/>
      <c r="AS117" s="209"/>
      <c r="AT117" s="209"/>
      <c r="AU117" s="209"/>
      <c r="AV117" s="209"/>
      <c r="AW117" s="209"/>
      <c r="AX117" s="209"/>
      <c r="AY117" s="209"/>
      <c r="AZ117" s="209"/>
      <c r="BA117" s="209"/>
      <c r="BB117" s="209"/>
      <c r="BC117" s="209"/>
      <c r="BD117" s="209"/>
      <c r="BE117" s="209"/>
      <c r="BF117" s="209"/>
      <c r="BG117" s="209"/>
      <c r="BH117" s="209"/>
      <c r="BI117" s="209"/>
      <c r="BJ117" s="209"/>
      <c r="BK117" s="209"/>
      <c r="BL117" s="209"/>
      <c r="BM117" s="209"/>
      <c r="BN117" s="209"/>
      <c r="BO117" s="209"/>
      <c r="BP117" s="209"/>
    </row>
    <row r="118" spans="1:68" ht="15">
      <c r="A118" s="161"/>
      <c r="B118" s="206"/>
      <c r="C118" s="212"/>
      <c r="D118" s="208"/>
      <c r="E118" s="209"/>
      <c r="F118" s="209"/>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c r="AH118" s="209"/>
      <c r="AI118" s="209"/>
      <c r="AJ118" s="209"/>
      <c r="AK118" s="209"/>
      <c r="AL118" s="209"/>
      <c r="AM118" s="209"/>
      <c r="AN118" s="209"/>
      <c r="AO118" s="209"/>
      <c r="AP118" s="209"/>
      <c r="AQ118" s="209"/>
      <c r="AR118" s="209"/>
      <c r="AS118" s="209"/>
      <c r="AT118" s="209"/>
      <c r="AU118" s="209"/>
      <c r="AV118" s="209"/>
      <c r="AW118" s="209"/>
      <c r="AX118" s="209"/>
      <c r="AY118" s="209"/>
      <c r="AZ118" s="209"/>
      <c r="BA118" s="209"/>
      <c r="BB118" s="209"/>
      <c r="BC118" s="209"/>
      <c r="BD118" s="209"/>
      <c r="BE118" s="209"/>
      <c r="BF118" s="209"/>
      <c r="BG118" s="209"/>
      <c r="BH118" s="209"/>
      <c r="BI118" s="209"/>
      <c r="BJ118" s="209"/>
      <c r="BK118" s="209"/>
      <c r="BL118" s="209"/>
      <c r="BM118" s="209"/>
      <c r="BN118" s="209"/>
      <c r="BO118" s="209"/>
      <c r="BP118" s="209"/>
    </row>
    <row r="119" spans="1:68" ht="15">
      <c r="A119" s="161"/>
      <c r="B119" s="206"/>
      <c r="C119" s="207"/>
      <c r="D119" s="208"/>
      <c r="E119" s="209"/>
      <c r="F119" s="209"/>
      <c r="G119" s="209"/>
      <c r="H119" s="209"/>
      <c r="I119" s="209"/>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c r="AH119" s="209"/>
      <c r="AI119" s="209"/>
      <c r="AJ119" s="209"/>
      <c r="AK119" s="209"/>
      <c r="AL119" s="209"/>
      <c r="AM119" s="209"/>
      <c r="AN119" s="209"/>
      <c r="AO119" s="209"/>
      <c r="AP119" s="209"/>
      <c r="AQ119" s="209"/>
      <c r="AR119" s="209"/>
      <c r="AS119" s="209"/>
      <c r="AT119" s="209"/>
      <c r="AU119" s="209"/>
      <c r="AV119" s="209"/>
      <c r="AW119" s="209"/>
      <c r="AX119" s="209"/>
      <c r="AY119" s="209"/>
      <c r="AZ119" s="209"/>
      <c r="BA119" s="209"/>
      <c r="BB119" s="209"/>
      <c r="BC119" s="209"/>
      <c r="BD119" s="209"/>
      <c r="BE119" s="209"/>
      <c r="BF119" s="209"/>
      <c r="BG119" s="209"/>
      <c r="BH119" s="209"/>
      <c r="BI119" s="209"/>
      <c r="BJ119" s="209"/>
      <c r="BK119" s="209"/>
      <c r="BL119" s="209"/>
      <c r="BM119" s="209"/>
      <c r="BN119" s="209"/>
      <c r="BO119" s="209"/>
      <c r="BP119" s="209"/>
    </row>
    <row r="120" spans="1:68" ht="15">
      <c r="A120" s="161"/>
      <c r="B120" s="206"/>
      <c r="C120" s="207"/>
      <c r="D120" s="208"/>
      <c r="E120" s="209"/>
      <c r="F120" s="209"/>
      <c r="G120" s="209"/>
      <c r="H120" s="209"/>
      <c r="I120" s="209"/>
      <c r="J120" s="209"/>
      <c r="K120" s="209"/>
      <c r="L120" s="209"/>
      <c r="M120" s="209"/>
      <c r="N120" s="209"/>
      <c r="O120" s="209"/>
      <c r="P120" s="209"/>
      <c r="Q120" s="209"/>
      <c r="R120" s="209"/>
      <c r="S120" s="209"/>
      <c r="T120" s="209"/>
      <c r="U120" s="209"/>
      <c r="V120" s="209"/>
      <c r="W120" s="209"/>
      <c r="X120" s="209"/>
      <c r="Y120" s="209"/>
      <c r="Z120" s="209"/>
      <c r="AA120" s="209"/>
      <c r="AB120" s="209"/>
      <c r="AC120" s="209"/>
      <c r="AD120" s="209"/>
      <c r="AE120" s="209"/>
      <c r="AF120" s="209"/>
      <c r="AG120" s="209"/>
      <c r="AH120" s="209"/>
      <c r="AI120" s="209"/>
      <c r="AJ120" s="209"/>
      <c r="AK120" s="209"/>
      <c r="AL120" s="209"/>
      <c r="AM120" s="209"/>
      <c r="AN120" s="209"/>
      <c r="AO120" s="209"/>
      <c r="AP120" s="209"/>
      <c r="AQ120" s="209"/>
      <c r="AR120" s="209"/>
      <c r="AS120" s="209"/>
      <c r="AT120" s="209"/>
      <c r="AU120" s="209"/>
      <c r="AV120" s="209"/>
      <c r="AW120" s="209"/>
      <c r="AX120" s="209"/>
      <c r="AY120" s="209"/>
      <c r="AZ120" s="209"/>
      <c r="BA120" s="209"/>
      <c r="BB120" s="209"/>
      <c r="BC120" s="209"/>
      <c r="BD120" s="209"/>
      <c r="BE120" s="209"/>
      <c r="BF120" s="209"/>
      <c r="BG120" s="209"/>
      <c r="BH120" s="209"/>
      <c r="BI120" s="209"/>
      <c r="BJ120" s="209"/>
      <c r="BK120" s="209"/>
      <c r="BL120" s="209"/>
      <c r="BM120" s="209"/>
      <c r="BN120" s="209"/>
      <c r="BO120" s="209"/>
      <c r="BP120" s="209"/>
    </row>
    <row r="121" spans="1:68" ht="15">
      <c r="A121" s="161"/>
      <c r="B121" s="206"/>
      <c r="C121" s="207"/>
      <c r="D121" s="208"/>
      <c r="E121" s="209"/>
      <c r="F121" s="209"/>
      <c r="G121" s="209"/>
      <c r="H121" s="209"/>
      <c r="I121" s="209"/>
      <c r="J121" s="209"/>
      <c r="K121" s="209"/>
      <c r="L121" s="209"/>
      <c r="M121" s="209"/>
      <c r="N121" s="209"/>
      <c r="O121" s="209"/>
      <c r="P121" s="209"/>
      <c r="Q121" s="209"/>
      <c r="R121" s="209"/>
      <c r="S121" s="209"/>
      <c r="T121" s="209"/>
      <c r="U121" s="209"/>
      <c r="V121" s="209"/>
      <c r="W121" s="209"/>
      <c r="X121" s="209"/>
      <c r="Y121" s="209"/>
      <c r="Z121" s="209"/>
      <c r="AA121" s="209"/>
      <c r="AB121" s="209"/>
      <c r="AC121" s="209"/>
      <c r="AD121" s="209"/>
      <c r="AE121" s="209"/>
      <c r="AF121" s="209"/>
      <c r="AG121" s="209"/>
      <c r="AH121" s="209"/>
      <c r="AI121" s="209"/>
      <c r="AJ121" s="209"/>
      <c r="AK121" s="209"/>
      <c r="AL121" s="209"/>
      <c r="AM121" s="209"/>
      <c r="AN121" s="209"/>
      <c r="AO121" s="209"/>
      <c r="AP121" s="209"/>
      <c r="AQ121" s="209"/>
      <c r="AR121" s="209"/>
      <c r="AS121" s="209"/>
      <c r="AT121" s="209"/>
      <c r="AU121" s="209"/>
      <c r="AV121" s="209"/>
      <c r="AW121" s="209"/>
      <c r="AX121" s="209"/>
      <c r="AY121" s="209"/>
      <c r="AZ121" s="209"/>
      <c r="BA121" s="209"/>
      <c r="BB121" s="209"/>
      <c r="BC121" s="209"/>
      <c r="BD121" s="209"/>
      <c r="BE121" s="209"/>
      <c r="BF121" s="209"/>
      <c r="BG121" s="209"/>
      <c r="BH121" s="209"/>
      <c r="BI121" s="209"/>
      <c r="BJ121" s="209"/>
      <c r="BK121" s="209"/>
      <c r="BL121" s="209"/>
      <c r="BM121" s="209"/>
      <c r="BN121" s="209"/>
      <c r="BO121" s="209"/>
      <c r="BP121" s="209"/>
    </row>
    <row r="122" spans="1:68" ht="15">
      <c r="A122" s="161"/>
      <c r="B122" s="206"/>
      <c r="C122" s="207"/>
      <c r="D122" s="208"/>
      <c r="E122" s="209"/>
      <c r="F122" s="209"/>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E122" s="209"/>
      <c r="AF122" s="209"/>
      <c r="AG122" s="209"/>
      <c r="AH122" s="209"/>
      <c r="AI122" s="209"/>
      <c r="AJ122" s="209"/>
      <c r="AK122" s="209"/>
      <c r="AL122" s="209"/>
      <c r="AM122" s="209"/>
      <c r="AN122" s="209"/>
      <c r="AO122" s="209"/>
      <c r="AP122" s="209"/>
      <c r="AQ122" s="209"/>
      <c r="AR122" s="209"/>
      <c r="AS122" s="209"/>
      <c r="AT122" s="209"/>
      <c r="AU122" s="209"/>
      <c r="AV122" s="209"/>
      <c r="AW122" s="209"/>
      <c r="AX122" s="209"/>
      <c r="AY122" s="209"/>
      <c r="AZ122" s="209"/>
      <c r="BA122" s="209"/>
      <c r="BB122" s="209"/>
      <c r="BC122" s="209"/>
      <c r="BD122" s="209"/>
      <c r="BE122" s="209"/>
      <c r="BF122" s="209"/>
      <c r="BG122" s="209"/>
      <c r="BH122" s="209"/>
      <c r="BI122" s="209"/>
      <c r="BJ122" s="209"/>
      <c r="BK122" s="209"/>
      <c r="BL122" s="209"/>
      <c r="BM122" s="209"/>
      <c r="BN122" s="209"/>
      <c r="BO122" s="209"/>
      <c r="BP122" s="209"/>
    </row>
    <row r="123" spans="1:68" ht="15">
      <c r="A123" s="161"/>
      <c r="B123" s="206"/>
      <c r="C123" s="212"/>
      <c r="D123" s="208"/>
      <c r="E123" s="209"/>
      <c r="F123" s="209"/>
      <c r="G123" s="209"/>
      <c r="H123" s="209"/>
      <c r="I123" s="209"/>
      <c r="J123" s="209"/>
      <c r="K123" s="209"/>
      <c r="L123" s="209"/>
      <c r="M123" s="209"/>
      <c r="N123" s="209"/>
      <c r="O123" s="209"/>
      <c r="P123" s="209"/>
      <c r="Q123" s="209"/>
      <c r="R123" s="209"/>
      <c r="S123" s="209"/>
      <c r="T123" s="209"/>
      <c r="U123" s="209"/>
      <c r="V123" s="209"/>
      <c r="W123" s="209"/>
      <c r="X123" s="209"/>
      <c r="Y123" s="209"/>
      <c r="Z123" s="209"/>
      <c r="AA123" s="209"/>
      <c r="AB123" s="209"/>
      <c r="AC123" s="209"/>
      <c r="AD123" s="209"/>
      <c r="AE123" s="209"/>
      <c r="AF123" s="209"/>
      <c r="AG123" s="209"/>
      <c r="AH123" s="209"/>
      <c r="AI123" s="209"/>
      <c r="AJ123" s="209"/>
      <c r="AK123" s="209"/>
      <c r="AL123" s="209"/>
      <c r="AM123" s="209"/>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09"/>
    </row>
    <row r="124" spans="1:68" ht="15">
      <c r="A124" s="161"/>
      <c r="B124" s="125"/>
      <c r="C124" s="207"/>
      <c r="D124" s="208"/>
      <c r="E124" s="209"/>
      <c r="F124" s="209"/>
      <c r="G124" s="209"/>
      <c r="H124" s="209"/>
      <c r="I124" s="209"/>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209"/>
      <c r="AK124" s="209"/>
      <c r="AL124" s="209"/>
      <c r="AM124" s="209"/>
      <c r="AN124" s="209"/>
      <c r="AO124" s="209"/>
      <c r="AP124" s="209"/>
      <c r="AQ124" s="209"/>
      <c r="AR124" s="209"/>
      <c r="AS124" s="209"/>
      <c r="AT124" s="209"/>
      <c r="AU124" s="209"/>
      <c r="AV124" s="209"/>
      <c r="AW124" s="209"/>
      <c r="AX124" s="209"/>
      <c r="AY124" s="209"/>
      <c r="AZ124" s="209"/>
      <c r="BA124" s="209"/>
      <c r="BB124" s="209"/>
      <c r="BC124" s="209"/>
      <c r="BD124" s="209"/>
      <c r="BE124" s="209"/>
      <c r="BF124" s="209"/>
      <c r="BG124" s="209"/>
      <c r="BH124" s="209"/>
      <c r="BI124" s="209"/>
      <c r="BJ124" s="209"/>
      <c r="BK124" s="209"/>
      <c r="BL124" s="209"/>
      <c r="BM124" s="209"/>
      <c r="BN124" s="209"/>
      <c r="BO124" s="209"/>
      <c r="BP124" s="209"/>
    </row>
    <row r="125" spans="1:68" ht="15">
      <c r="A125" s="161"/>
      <c r="B125" s="125"/>
      <c r="C125" s="212"/>
      <c r="D125" s="208"/>
      <c r="E125" s="209"/>
      <c r="F125" s="209"/>
      <c r="G125" s="209"/>
      <c r="H125" s="209"/>
      <c r="I125" s="209"/>
      <c r="J125" s="209"/>
      <c r="K125" s="209"/>
      <c r="L125" s="209"/>
      <c r="M125" s="209"/>
      <c r="N125" s="209"/>
      <c r="O125" s="209"/>
      <c r="P125" s="209"/>
      <c r="Q125" s="209"/>
      <c r="R125" s="209"/>
      <c r="S125" s="209"/>
      <c r="T125" s="209"/>
      <c r="U125" s="209"/>
      <c r="V125" s="209"/>
      <c r="W125" s="209"/>
      <c r="X125" s="209"/>
      <c r="Y125" s="209"/>
      <c r="Z125" s="209"/>
      <c r="AA125" s="209"/>
      <c r="AB125" s="209"/>
      <c r="AC125" s="209"/>
      <c r="AD125" s="209"/>
      <c r="AE125" s="209"/>
      <c r="AF125" s="209"/>
      <c r="AG125" s="209"/>
      <c r="AH125" s="209"/>
      <c r="AI125" s="209"/>
      <c r="AJ125" s="209"/>
      <c r="AK125" s="209"/>
      <c r="AL125" s="209"/>
      <c r="AM125" s="209"/>
      <c r="AN125" s="209"/>
      <c r="AO125" s="209"/>
      <c r="AP125" s="209"/>
      <c r="AQ125" s="209"/>
      <c r="AR125" s="209"/>
      <c r="AS125" s="209"/>
      <c r="AT125" s="209"/>
      <c r="AU125" s="209"/>
      <c r="AV125" s="209"/>
      <c r="AW125" s="209"/>
      <c r="AX125" s="209"/>
      <c r="AY125" s="209"/>
      <c r="AZ125" s="209"/>
      <c r="BA125" s="209"/>
      <c r="BB125" s="209"/>
      <c r="BC125" s="209"/>
      <c r="BD125" s="209"/>
      <c r="BE125" s="209"/>
      <c r="BF125" s="209"/>
      <c r="BG125" s="209"/>
      <c r="BH125" s="209"/>
      <c r="BI125" s="209"/>
      <c r="BJ125" s="209"/>
      <c r="BK125" s="209"/>
      <c r="BL125" s="209"/>
      <c r="BM125" s="209"/>
      <c r="BN125" s="209"/>
      <c r="BO125" s="209"/>
      <c r="BP125" s="209"/>
    </row>
    <row r="126" spans="1:68" ht="15">
      <c r="A126" s="161"/>
      <c r="B126" s="125"/>
      <c r="C126" s="207"/>
      <c r="D126" s="208"/>
      <c r="E126" s="209"/>
      <c r="F126" s="209"/>
      <c r="G126" s="209"/>
      <c r="H126" s="209"/>
      <c r="I126" s="209"/>
      <c r="J126" s="209"/>
      <c r="K126" s="209"/>
      <c r="L126" s="209"/>
      <c r="M126" s="209"/>
      <c r="N126" s="209"/>
      <c r="O126" s="209"/>
      <c r="P126" s="209"/>
      <c r="Q126" s="209"/>
      <c r="R126" s="209"/>
      <c r="S126" s="209"/>
      <c r="T126" s="209"/>
      <c r="U126" s="209"/>
      <c r="V126" s="209"/>
      <c r="W126" s="209"/>
      <c r="X126" s="209"/>
      <c r="Y126" s="209"/>
      <c r="Z126" s="209"/>
      <c r="AA126" s="209"/>
      <c r="AB126" s="209"/>
      <c r="AC126" s="209"/>
      <c r="AD126" s="209"/>
      <c r="AE126" s="209"/>
      <c r="AF126" s="209"/>
      <c r="AG126" s="209"/>
      <c r="AH126" s="209"/>
      <c r="AI126" s="209"/>
      <c r="AJ126" s="209"/>
      <c r="AK126" s="209"/>
      <c r="AL126" s="209"/>
      <c r="AM126" s="209"/>
      <c r="AN126" s="209"/>
      <c r="AO126" s="209"/>
      <c r="AP126" s="209"/>
      <c r="AQ126" s="209"/>
      <c r="AR126" s="209"/>
      <c r="AS126" s="209"/>
      <c r="AT126" s="209"/>
      <c r="AU126" s="209"/>
      <c r="AV126" s="209"/>
      <c r="AW126" s="209"/>
      <c r="AX126" s="209"/>
      <c r="AY126" s="209"/>
      <c r="AZ126" s="209"/>
      <c r="BA126" s="209"/>
      <c r="BB126" s="209"/>
      <c r="BC126" s="209"/>
      <c r="BD126" s="209"/>
      <c r="BE126" s="209"/>
      <c r="BF126" s="209"/>
      <c r="BG126" s="209"/>
      <c r="BH126" s="209"/>
      <c r="BI126" s="209"/>
      <c r="BJ126" s="209"/>
      <c r="BK126" s="209"/>
      <c r="BL126" s="209"/>
      <c r="BM126" s="209"/>
      <c r="BN126" s="209"/>
      <c r="BO126" s="209"/>
      <c r="BP126" s="209"/>
    </row>
    <row r="127" spans="2:68" ht="15">
      <c r="B127" s="206"/>
      <c r="C127" s="207"/>
      <c r="D127" s="208"/>
      <c r="E127" s="209"/>
      <c r="F127" s="209"/>
      <c r="G127" s="209"/>
      <c r="H127" s="209"/>
      <c r="I127" s="209"/>
      <c r="J127" s="209"/>
      <c r="K127" s="209"/>
      <c r="L127" s="209"/>
      <c r="M127" s="209"/>
      <c r="N127" s="209"/>
      <c r="O127" s="209"/>
      <c r="P127" s="209"/>
      <c r="Q127" s="209"/>
      <c r="R127" s="209"/>
      <c r="S127" s="209"/>
      <c r="T127" s="209"/>
      <c r="U127" s="209"/>
      <c r="V127" s="209"/>
      <c r="W127" s="209"/>
      <c r="X127" s="209"/>
      <c r="Y127" s="209"/>
      <c r="Z127" s="209"/>
      <c r="AA127" s="209"/>
      <c r="AB127" s="209"/>
      <c r="AC127" s="209"/>
      <c r="AD127" s="209"/>
      <c r="AE127" s="209"/>
      <c r="AF127" s="209"/>
      <c r="AG127" s="209"/>
      <c r="AH127" s="209"/>
      <c r="AI127" s="209"/>
      <c r="AJ127" s="209"/>
      <c r="AK127" s="209"/>
      <c r="AL127" s="209"/>
      <c r="AM127" s="209"/>
      <c r="AN127" s="209"/>
      <c r="AO127" s="209"/>
      <c r="AP127" s="209"/>
      <c r="AQ127" s="209"/>
      <c r="AR127" s="209"/>
      <c r="AS127" s="209"/>
      <c r="AT127" s="209"/>
      <c r="AU127" s="209"/>
      <c r="AV127" s="209"/>
      <c r="AW127" s="209"/>
      <c r="AX127" s="209"/>
      <c r="AY127" s="209"/>
      <c r="AZ127" s="209"/>
      <c r="BA127" s="209"/>
      <c r="BB127" s="209"/>
      <c r="BC127" s="209"/>
      <c r="BD127" s="209"/>
      <c r="BE127" s="209"/>
      <c r="BF127" s="209"/>
      <c r="BG127" s="209"/>
      <c r="BH127" s="209"/>
      <c r="BI127" s="209"/>
      <c r="BJ127" s="209"/>
      <c r="BK127" s="209"/>
      <c r="BL127" s="209"/>
      <c r="BM127" s="209"/>
      <c r="BN127" s="209"/>
      <c r="BO127" s="209"/>
      <c r="BP127" s="209"/>
    </row>
    <row r="128" spans="2:68" ht="15">
      <c r="B128" s="206"/>
      <c r="C128" s="219"/>
      <c r="D128" s="208"/>
      <c r="E128" s="209"/>
      <c r="F128" s="209"/>
      <c r="G128" s="209"/>
      <c r="H128" s="209"/>
      <c r="I128" s="209"/>
      <c r="J128" s="209"/>
      <c r="K128" s="209"/>
      <c r="L128" s="209"/>
      <c r="M128" s="209"/>
      <c r="N128" s="209"/>
      <c r="O128" s="209"/>
      <c r="P128" s="209"/>
      <c r="Q128" s="209"/>
      <c r="R128" s="209"/>
      <c r="S128" s="209"/>
      <c r="T128" s="209"/>
      <c r="U128" s="209"/>
      <c r="V128" s="209"/>
      <c r="W128" s="209"/>
      <c r="X128" s="209"/>
      <c r="Y128" s="209"/>
      <c r="Z128" s="209"/>
      <c r="AA128" s="209"/>
      <c r="AB128" s="209"/>
      <c r="AC128" s="209"/>
      <c r="AD128" s="209"/>
      <c r="AE128" s="209"/>
      <c r="AF128" s="209"/>
      <c r="AG128" s="209"/>
      <c r="AH128" s="209"/>
      <c r="AI128" s="209"/>
      <c r="AJ128" s="209"/>
      <c r="AK128" s="209"/>
      <c r="AL128" s="209"/>
      <c r="AM128" s="209"/>
      <c r="AN128" s="209"/>
      <c r="AO128" s="209"/>
      <c r="AP128" s="209"/>
      <c r="AQ128" s="209"/>
      <c r="AR128" s="209"/>
      <c r="AS128" s="209"/>
      <c r="AT128" s="209"/>
      <c r="AU128" s="209"/>
      <c r="AV128" s="209"/>
      <c r="AW128" s="209"/>
      <c r="AX128" s="209"/>
      <c r="AY128" s="209"/>
      <c r="AZ128" s="209"/>
      <c r="BA128" s="209"/>
      <c r="BB128" s="209"/>
      <c r="BC128" s="209"/>
      <c r="BD128" s="209"/>
      <c r="BE128" s="209"/>
      <c r="BF128" s="209"/>
      <c r="BG128" s="209"/>
      <c r="BH128" s="209"/>
      <c r="BI128" s="209"/>
      <c r="BJ128" s="209"/>
      <c r="BK128" s="209"/>
      <c r="BL128" s="209"/>
      <c r="BM128" s="209"/>
      <c r="BN128" s="209"/>
      <c r="BO128" s="209"/>
      <c r="BP128" s="209"/>
    </row>
    <row r="129" spans="2:68" ht="15">
      <c r="B129" s="223"/>
      <c r="C129" s="224"/>
      <c r="D129" s="225"/>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209"/>
      <c r="AL129" s="209"/>
      <c r="AM129" s="209"/>
      <c r="AN129" s="209"/>
      <c r="AO129" s="209"/>
      <c r="AP129" s="209"/>
      <c r="AQ129" s="209"/>
      <c r="AR129" s="209"/>
      <c r="AS129" s="209"/>
      <c r="AT129" s="209"/>
      <c r="AU129" s="209"/>
      <c r="AV129" s="209"/>
      <c r="AW129" s="209"/>
      <c r="AX129" s="209"/>
      <c r="AY129" s="209"/>
      <c r="AZ129" s="209"/>
      <c r="BA129" s="209"/>
      <c r="BB129" s="209"/>
      <c r="BC129" s="209"/>
      <c r="BD129" s="209"/>
      <c r="BE129" s="209"/>
      <c r="BF129" s="209"/>
      <c r="BG129" s="209"/>
      <c r="BH129" s="209"/>
      <c r="BI129" s="209"/>
      <c r="BJ129" s="209"/>
      <c r="BK129" s="209"/>
      <c r="BL129" s="209"/>
      <c r="BM129" s="209"/>
      <c r="BN129" s="209"/>
      <c r="BO129" s="209"/>
      <c r="BP129" s="209"/>
    </row>
    <row r="130" spans="2:68" ht="15">
      <c r="B130" s="223"/>
      <c r="C130" s="224"/>
      <c r="D130" s="225"/>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c r="AR130" s="209"/>
      <c r="AS130" s="209"/>
      <c r="AT130" s="209"/>
      <c r="AU130" s="209"/>
      <c r="AV130" s="209"/>
      <c r="AW130" s="209"/>
      <c r="AX130" s="209"/>
      <c r="AY130" s="209"/>
      <c r="AZ130" s="209"/>
      <c r="BA130" s="209"/>
      <c r="BB130" s="209"/>
      <c r="BC130" s="209"/>
      <c r="BD130" s="209"/>
      <c r="BE130" s="209"/>
      <c r="BF130" s="209"/>
      <c r="BG130" s="209"/>
      <c r="BH130" s="209"/>
      <c r="BI130" s="209"/>
      <c r="BJ130" s="209"/>
      <c r="BK130" s="209"/>
      <c r="BL130" s="209"/>
      <c r="BM130" s="209"/>
      <c r="BN130" s="209"/>
      <c r="BO130" s="209"/>
      <c r="BP130" s="209"/>
    </row>
    <row r="131" spans="2:68" ht="15">
      <c r="B131" s="223"/>
      <c r="C131" s="224"/>
      <c r="D131" s="225"/>
      <c r="E131" s="209"/>
      <c r="F131" s="209"/>
      <c r="G131" s="209"/>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09"/>
      <c r="AY131" s="209"/>
      <c r="AZ131" s="209"/>
      <c r="BA131" s="209"/>
      <c r="BB131" s="209"/>
      <c r="BC131" s="209"/>
      <c r="BD131" s="209"/>
      <c r="BE131" s="209"/>
      <c r="BF131" s="209"/>
      <c r="BG131" s="209"/>
      <c r="BH131" s="209"/>
      <c r="BI131" s="209"/>
      <c r="BJ131" s="209"/>
      <c r="BK131" s="209"/>
      <c r="BL131" s="209"/>
      <c r="BM131" s="209"/>
      <c r="BN131" s="209"/>
      <c r="BO131" s="209"/>
      <c r="BP131" s="209"/>
    </row>
    <row r="132" spans="2:68" ht="15">
      <c r="B132" s="223"/>
      <c r="C132" s="224"/>
      <c r="D132" s="225"/>
      <c r="E132" s="209"/>
      <c r="F132" s="209"/>
      <c r="G132" s="209"/>
      <c r="H132" s="209"/>
      <c r="I132" s="209"/>
      <c r="J132" s="209"/>
      <c r="K132" s="209"/>
      <c r="L132" s="209"/>
      <c r="M132" s="209"/>
      <c r="N132" s="209"/>
      <c r="O132" s="209"/>
      <c r="P132" s="209"/>
      <c r="Q132" s="209"/>
      <c r="R132" s="209"/>
      <c r="S132" s="209"/>
      <c r="T132" s="209"/>
      <c r="U132" s="209"/>
      <c r="V132" s="209"/>
      <c r="W132" s="209"/>
      <c r="X132" s="209"/>
      <c r="Y132" s="209"/>
      <c r="Z132" s="209"/>
      <c r="AA132" s="209"/>
      <c r="AB132" s="209"/>
      <c r="AC132" s="209"/>
      <c r="AD132" s="209"/>
      <c r="AE132" s="209"/>
      <c r="AF132" s="209"/>
      <c r="AG132" s="209"/>
      <c r="AH132" s="209"/>
      <c r="AI132" s="209"/>
      <c r="AJ132" s="209"/>
      <c r="AK132" s="209"/>
      <c r="AL132" s="209"/>
      <c r="AM132" s="209"/>
      <c r="AN132" s="209"/>
      <c r="AO132" s="209"/>
      <c r="AP132" s="209"/>
      <c r="AQ132" s="209"/>
      <c r="AR132" s="209"/>
      <c r="AS132" s="209"/>
      <c r="AT132" s="209"/>
      <c r="AU132" s="209"/>
      <c r="AV132" s="209"/>
      <c r="AW132" s="209"/>
      <c r="AX132" s="209"/>
      <c r="AY132" s="209"/>
      <c r="AZ132" s="209"/>
      <c r="BA132" s="209"/>
      <c r="BB132" s="209"/>
      <c r="BC132" s="209"/>
      <c r="BD132" s="209"/>
      <c r="BE132" s="209"/>
      <c r="BF132" s="209"/>
      <c r="BG132" s="209"/>
      <c r="BH132" s="209"/>
      <c r="BI132" s="209"/>
      <c r="BJ132" s="209"/>
      <c r="BK132" s="209"/>
      <c r="BL132" s="209"/>
      <c r="BM132" s="209"/>
      <c r="BN132" s="209"/>
      <c r="BO132" s="209"/>
      <c r="BP132" s="209"/>
    </row>
    <row r="133" spans="2:68" ht="15">
      <c r="B133" s="223"/>
      <c r="C133" s="224"/>
      <c r="D133" s="225"/>
      <c r="E133" s="209"/>
      <c r="F133" s="209"/>
      <c r="G133" s="209"/>
      <c r="H133" s="209"/>
      <c r="I133" s="209"/>
      <c r="J133" s="209"/>
      <c r="K133" s="209"/>
      <c r="L133" s="209"/>
      <c r="M133" s="209"/>
      <c r="N133" s="209"/>
      <c r="O133" s="209"/>
      <c r="P133" s="209"/>
      <c r="Q133" s="209"/>
      <c r="R133" s="209"/>
      <c r="S133" s="209"/>
      <c r="T133" s="209"/>
      <c r="U133" s="209"/>
      <c r="V133" s="209"/>
      <c r="W133" s="209"/>
      <c r="X133" s="209"/>
      <c r="Y133" s="209"/>
      <c r="Z133" s="209"/>
      <c r="AA133" s="209"/>
      <c r="AB133" s="209"/>
      <c r="AC133" s="209"/>
      <c r="AD133" s="209"/>
      <c r="AE133" s="209"/>
      <c r="AF133" s="209"/>
      <c r="AG133" s="209"/>
      <c r="AH133" s="209"/>
      <c r="AI133" s="209"/>
      <c r="AJ133" s="209"/>
      <c r="AK133" s="209"/>
      <c r="AL133" s="209"/>
      <c r="AM133" s="209"/>
      <c r="AN133" s="209"/>
      <c r="AO133" s="209"/>
      <c r="AP133" s="209"/>
      <c r="AQ133" s="209"/>
      <c r="AR133" s="209"/>
      <c r="AS133" s="209"/>
      <c r="AT133" s="209"/>
      <c r="AU133" s="209"/>
      <c r="AV133" s="209"/>
      <c r="AW133" s="209"/>
      <c r="AX133" s="209"/>
      <c r="AY133" s="209"/>
      <c r="AZ133" s="209"/>
      <c r="BA133" s="209"/>
      <c r="BB133" s="209"/>
      <c r="BC133" s="209"/>
      <c r="BD133" s="209"/>
      <c r="BE133" s="209"/>
      <c r="BF133" s="209"/>
      <c r="BG133" s="209"/>
      <c r="BH133" s="209"/>
      <c r="BI133" s="209"/>
      <c r="BJ133" s="209"/>
      <c r="BK133" s="209"/>
      <c r="BL133" s="209"/>
      <c r="BM133" s="209"/>
      <c r="BN133" s="209"/>
      <c r="BO133" s="209"/>
      <c r="BP133" s="209"/>
    </row>
    <row r="134" spans="2:68" ht="15">
      <c r="B134" s="223"/>
      <c r="C134" s="224"/>
      <c r="D134" s="225"/>
      <c r="E134" s="209"/>
      <c r="F134" s="209"/>
      <c r="G134" s="209"/>
      <c r="H134" s="209"/>
      <c r="I134" s="209"/>
      <c r="J134" s="209"/>
      <c r="K134" s="209"/>
      <c r="L134" s="209"/>
      <c r="M134" s="209"/>
      <c r="N134" s="209"/>
      <c r="O134" s="209"/>
      <c r="P134" s="209"/>
      <c r="Q134" s="209"/>
      <c r="R134" s="209"/>
      <c r="S134" s="209"/>
      <c r="T134" s="209"/>
      <c r="U134" s="209"/>
      <c r="V134" s="209"/>
      <c r="W134" s="209"/>
      <c r="X134" s="209"/>
      <c r="Y134" s="209"/>
      <c r="Z134" s="209"/>
      <c r="AA134" s="209"/>
      <c r="AB134" s="209"/>
      <c r="AC134" s="209"/>
      <c r="AD134" s="209"/>
      <c r="AE134" s="209"/>
      <c r="AF134" s="209"/>
      <c r="AG134" s="209"/>
      <c r="AH134" s="209"/>
      <c r="AI134" s="209"/>
      <c r="AJ134" s="209"/>
      <c r="AK134" s="209"/>
      <c r="AL134" s="209"/>
      <c r="AM134" s="209"/>
      <c r="AN134" s="209"/>
      <c r="AO134" s="209"/>
      <c r="AP134" s="209"/>
      <c r="AQ134" s="209"/>
      <c r="AR134" s="209"/>
      <c r="AS134" s="209"/>
      <c r="AT134" s="209"/>
      <c r="AU134" s="209"/>
      <c r="AV134" s="209"/>
      <c r="AW134" s="209"/>
      <c r="AX134" s="209"/>
      <c r="AY134" s="209"/>
      <c r="AZ134" s="209"/>
      <c r="BA134" s="209"/>
      <c r="BB134" s="209"/>
      <c r="BC134" s="209"/>
      <c r="BD134" s="209"/>
      <c r="BE134" s="209"/>
      <c r="BF134" s="209"/>
      <c r="BG134" s="209"/>
      <c r="BH134" s="209"/>
      <c r="BI134" s="209"/>
      <c r="BJ134" s="209"/>
      <c r="BK134" s="209"/>
      <c r="BL134" s="209"/>
      <c r="BM134" s="209"/>
      <c r="BN134" s="209"/>
      <c r="BO134" s="209"/>
      <c r="BP134" s="209"/>
    </row>
    <row r="135" spans="2:68" ht="15">
      <c r="B135" s="223"/>
      <c r="C135" s="224"/>
      <c r="D135" s="225"/>
      <c r="E135" s="209"/>
      <c r="F135" s="209"/>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209"/>
      <c r="AC135" s="209"/>
      <c r="AD135" s="209"/>
      <c r="AE135" s="209"/>
      <c r="AF135" s="209"/>
      <c r="AG135" s="209"/>
      <c r="AH135" s="209"/>
      <c r="AI135" s="209"/>
      <c r="AJ135" s="209"/>
      <c r="AK135" s="209"/>
      <c r="AL135" s="209"/>
      <c r="AM135" s="209"/>
      <c r="AN135" s="209"/>
      <c r="AO135" s="209"/>
      <c r="AP135" s="209"/>
      <c r="AQ135" s="209"/>
      <c r="AR135" s="209"/>
      <c r="AS135" s="209"/>
      <c r="AT135" s="209"/>
      <c r="AU135" s="209"/>
      <c r="AV135" s="209"/>
      <c r="AW135" s="209"/>
      <c r="AX135" s="209"/>
      <c r="AY135" s="209"/>
      <c r="AZ135" s="209"/>
      <c r="BA135" s="209"/>
      <c r="BB135" s="209"/>
      <c r="BC135" s="209"/>
      <c r="BD135" s="209"/>
      <c r="BE135" s="209"/>
      <c r="BF135" s="209"/>
      <c r="BG135" s="209"/>
      <c r="BH135" s="209"/>
      <c r="BI135" s="209"/>
      <c r="BJ135" s="209"/>
      <c r="BK135" s="209"/>
      <c r="BL135" s="209"/>
      <c r="BM135" s="209"/>
      <c r="BN135" s="209"/>
      <c r="BO135" s="209"/>
      <c r="BP135" s="209"/>
    </row>
    <row r="136" spans="2:68" ht="15">
      <c r="B136" s="223"/>
      <c r="C136" s="224"/>
      <c r="D136" s="225"/>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K136" s="209"/>
      <c r="AL136" s="209"/>
      <c r="AM136" s="209"/>
      <c r="AN136" s="209"/>
      <c r="AO136" s="209"/>
      <c r="AP136" s="209"/>
      <c r="AQ136" s="209"/>
      <c r="AR136" s="209"/>
      <c r="AS136" s="209"/>
      <c r="AT136" s="209"/>
      <c r="AU136" s="209"/>
      <c r="AV136" s="209"/>
      <c r="AW136" s="209"/>
      <c r="AX136" s="209"/>
      <c r="AY136" s="209"/>
      <c r="AZ136" s="209"/>
      <c r="BA136" s="209"/>
      <c r="BB136" s="209"/>
      <c r="BC136" s="209"/>
      <c r="BD136" s="209"/>
      <c r="BE136" s="209"/>
      <c r="BF136" s="209"/>
      <c r="BG136" s="209"/>
      <c r="BH136" s="209"/>
      <c r="BI136" s="209"/>
      <c r="BJ136" s="209"/>
      <c r="BK136" s="209"/>
      <c r="BL136" s="209"/>
      <c r="BM136" s="209"/>
      <c r="BN136" s="209"/>
      <c r="BO136" s="209"/>
      <c r="BP136" s="209"/>
    </row>
    <row r="137" spans="2:68" ht="15">
      <c r="B137" s="209"/>
      <c r="C137" s="209"/>
      <c r="D137" s="226"/>
      <c r="E137" s="209"/>
      <c r="F137" s="209"/>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09"/>
      <c r="AM137" s="209"/>
      <c r="AN137" s="209"/>
      <c r="AO137" s="209"/>
      <c r="AP137" s="209"/>
      <c r="AQ137" s="209"/>
      <c r="AR137" s="209"/>
      <c r="AS137" s="209"/>
      <c r="AT137" s="209"/>
      <c r="AU137" s="209"/>
      <c r="AV137" s="209"/>
      <c r="AW137" s="209"/>
      <c r="AX137" s="209"/>
      <c r="AY137" s="209"/>
      <c r="AZ137" s="209"/>
      <c r="BA137" s="209"/>
      <c r="BB137" s="209"/>
      <c r="BC137" s="209"/>
      <c r="BD137" s="209"/>
      <c r="BE137" s="209"/>
      <c r="BF137" s="209"/>
      <c r="BG137" s="209"/>
      <c r="BH137" s="209"/>
      <c r="BI137" s="209"/>
      <c r="BJ137" s="209"/>
      <c r="BK137" s="209"/>
      <c r="BL137" s="209"/>
      <c r="BM137" s="209"/>
      <c r="BN137" s="209"/>
      <c r="BO137" s="209"/>
      <c r="BP137" s="209"/>
    </row>
    <row r="138" spans="2:68" ht="15">
      <c r="B138" s="209"/>
      <c r="C138" s="209"/>
      <c r="D138" s="226"/>
      <c r="E138" s="209"/>
      <c r="F138" s="209"/>
      <c r="G138" s="209"/>
      <c r="H138" s="209"/>
      <c r="I138" s="209"/>
      <c r="J138" s="209"/>
      <c r="K138" s="209"/>
      <c r="L138" s="209"/>
      <c r="M138" s="209"/>
      <c r="N138" s="209"/>
      <c r="O138" s="209"/>
      <c r="P138" s="209"/>
      <c r="Q138" s="209"/>
      <c r="R138" s="209"/>
      <c r="S138" s="209"/>
      <c r="T138" s="209"/>
      <c r="U138" s="209"/>
      <c r="V138" s="209"/>
      <c r="W138" s="209"/>
      <c r="X138" s="209"/>
      <c r="Y138" s="209"/>
      <c r="Z138" s="209"/>
      <c r="AA138" s="209"/>
      <c r="AB138" s="209"/>
      <c r="AC138" s="209"/>
      <c r="AD138" s="209"/>
      <c r="AE138" s="209"/>
      <c r="AF138" s="209"/>
      <c r="AG138" s="209"/>
      <c r="AH138" s="209"/>
      <c r="AI138" s="209"/>
      <c r="AJ138" s="209"/>
      <c r="AK138" s="209"/>
      <c r="AL138" s="209"/>
      <c r="AM138" s="209"/>
      <c r="AN138" s="209"/>
      <c r="AO138" s="209"/>
      <c r="AP138" s="209"/>
      <c r="AQ138" s="209"/>
      <c r="AR138" s="209"/>
      <c r="AS138" s="209"/>
      <c r="AT138" s="209"/>
      <c r="AU138" s="209"/>
      <c r="AV138" s="209"/>
      <c r="AW138" s="209"/>
      <c r="AX138" s="209"/>
      <c r="AY138" s="209"/>
      <c r="AZ138" s="209"/>
      <c r="BA138" s="209"/>
      <c r="BB138" s="209"/>
      <c r="BC138" s="209"/>
      <c r="BD138" s="209"/>
      <c r="BE138" s="209"/>
      <c r="BF138" s="209"/>
      <c r="BG138" s="209"/>
      <c r="BH138" s="209"/>
      <c r="BI138" s="209"/>
      <c r="BJ138" s="209"/>
      <c r="BK138" s="209"/>
      <c r="BL138" s="209"/>
      <c r="BM138" s="209"/>
      <c r="BN138" s="209"/>
      <c r="BO138" s="209"/>
      <c r="BP138" s="209"/>
    </row>
    <row r="139" spans="2:68" ht="15">
      <c r="B139" s="209"/>
      <c r="C139" s="209"/>
      <c r="D139" s="226"/>
      <c r="E139" s="209"/>
      <c r="F139" s="209"/>
      <c r="G139" s="209"/>
      <c r="H139" s="209"/>
      <c r="I139" s="209"/>
      <c r="J139" s="209"/>
      <c r="K139" s="209"/>
      <c r="L139" s="209"/>
      <c r="M139" s="209"/>
      <c r="N139" s="209"/>
      <c r="O139" s="209"/>
      <c r="P139" s="209"/>
      <c r="Q139" s="209"/>
      <c r="R139" s="209"/>
      <c r="S139" s="209"/>
      <c r="T139" s="209"/>
      <c r="U139" s="209"/>
      <c r="V139" s="209"/>
      <c r="W139" s="209"/>
      <c r="X139" s="209"/>
      <c r="Y139" s="209"/>
      <c r="Z139" s="209"/>
      <c r="AA139" s="209"/>
      <c r="AB139" s="209"/>
      <c r="AC139" s="209"/>
      <c r="AD139" s="209"/>
      <c r="AE139" s="209"/>
      <c r="AF139" s="209"/>
      <c r="AG139" s="209"/>
      <c r="AH139" s="209"/>
      <c r="AI139" s="209"/>
      <c r="AJ139" s="209"/>
      <c r="AK139" s="209"/>
      <c r="AL139" s="209"/>
      <c r="AM139" s="209"/>
      <c r="AN139" s="209"/>
      <c r="AO139" s="209"/>
      <c r="AP139" s="209"/>
      <c r="AQ139" s="209"/>
      <c r="AR139" s="209"/>
      <c r="AS139" s="209"/>
      <c r="AT139" s="209"/>
      <c r="AU139" s="209"/>
      <c r="AV139" s="209"/>
      <c r="AW139" s="209"/>
      <c r="AX139" s="209"/>
      <c r="AY139" s="209"/>
      <c r="AZ139" s="209"/>
      <c r="BA139" s="209"/>
      <c r="BB139" s="209"/>
      <c r="BC139" s="209"/>
      <c r="BD139" s="209"/>
      <c r="BE139" s="209"/>
      <c r="BF139" s="209"/>
      <c r="BG139" s="209"/>
      <c r="BH139" s="209"/>
      <c r="BI139" s="209"/>
      <c r="BJ139" s="209"/>
      <c r="BK139" s="209"/>
      <c r="BL139" s="209"/>
      <c r="BM139" s="209"/>
      <c r="BN139" s="209"/>
      <c r="BO139" s="209"/>
      <c r="BP139" s="209"/>
    </row>
    <row r="140" spans="2:68" ht="15">
      <c r="B140" s="209"/>
      <c r="C140" s="209"/>
      <c r="D140" s="226"/>
      <c r="E140" s="209"/>
      <c r="F140" s="209"/>
      <c r="G140" s="209"/>
      <c r="H140" s="209"/>
      <c r="I140" s="209"/>
      <c r="J140" s="209"/>
      <c r="K140" s="209"/>
      <c r="L140" s="209"/>
      <c r="M140" s="209"/>
      <c r="N140" s="209"/>
      <c r="O140" s="209"/>
      <c r="P140" s="209"/>
      <c r="Q140" s="209"/>
      <c r="R140" s="209"/>
      <c r="S140" s="209"/>
      <c r="T140" s="209"/>
      <c r="U140" s="209"/>
      <c r="V140" s="209"/>
      <c r="W140" s="209"/>
      <c r="X140" s="209"/>
      <c r="Y140" s="209"/>
      <c r="Z140" s="209"/>
      <c r="AA140" s="209"/>
      <c r="AB140" s="209"/>
      <c r="AC140" s="209"/>
      <c r="AD140" s="209"/>
      <c r="AE140" s="209"/>
      <c r="AF140" s="209"/>
      <c r="AG140" s="209"/>
      <c r="AH140" s="209"/>
      <c r="AI140" s="209"/>
      <c r="AJ140" s="209"/>
      <c r="AK140" s="209"/>
      <c r="AL140" s="209"/>
      <c r="AM140" s="209"/>
      <c r="AN140" s="209"/>
      <c r="AO140" s="209"/>
      <c r="AP140" s="209"/>
      <c r="AQ140" s="209"/>
      <c r="AR140" s="209"/>
      <c r="AS140" s="209"/>
      <c r="AT140" s="209"/>
      <c r="AU140" s="209"/>
      <c r="AV140" s="209"/>
      <c r="AW140" s="209"/>
      <c r="AX140" s="209"/>
      <c r="AY140" s="209"/>
      <c r="AZ140" s="209"/>
      <c r="BA140" s="209"/>
      <c r="BB140" s="209"/>
      <c r="BC140" s="209"/>
      <c r="BD140" s="209"/>
      <c r="BE140" s="209"/>
      <c r="BF140" s="209"/>
      <c r="BG140" s="209"/>
      <c r="BH140" s="209"/>
      <c r="BI140" s="209"/>
      <c r="BJ140" s="209"/>
      <c r="BK140" s="209"/>
      <c r="BL140" s="209"/>
      <c r="BM140" s="209"/>
      <c r="BN140" s="209"/>
      <c r="BO140" s="209"/>
      <c r="BP140" s="209"/>
    </row>
    <row r="141" spans="2:68" ht="15">
      <c r="B141" s="209"/>
      <c r="C141" s="209"/>
      <c r="D141" s="226"/>
      <c r="E141" s="209"/>
      <c r="F141" s="209"/>
      <c r="G141" s="209"/>
      <c r="H141" s="209"/>
      <c r="I141" s="209"/>
      <c r="J141" s="209"/>
      <c r="K141" s="209"/>
      <c r="L141" s="209"/>
      <c r="M141" s="209"/>
      <c r="N141" s="209"/>
      <c r="O141" s="209"/>
      <c r="P141" s="209"/>
      <c r="Q141" s="209"/>
      <c r="R141" s="209"/>
      <c r="S141" s="209"/>
      <c r="T141" s="209"/>
      <c r="U141" s="209"/>
      <c r="V141" s="209"/>
      <c r="W141" s="209"/>
      <c r="X141" s="209"/>
      <c r="Y141" s="209"/>
      <c r="Z141" s="209"/>
      <c r="AA141" s="209"/>
      <c r="AB141" s="209"/>
      <c r="AC141" s="209"/>
      <c r="AD141" s="209"/>
      <c r="AE141" s="209"/>
      <c r="AF141" s="209"/>
      <c r="AG141" s="209"/>
      <c r="AH141" s="209"/>
      <c r="AI141" s="209"/>
      <c r="AJ141" s="209"/>
      <c r="AK141" s="209"/>
      <c r="AL141" s="209"/>
      <c r="AM141" s="209"/>
      <c r="AN141" s="209"/>
      <c r="AO141" s="209"/>
      <c r="AP141" s="209"/>
      <c r="AQ141" s="209"/>
      <c r="AR141" s="209"/>
      <c r="AS141" s="209"/>
      <c r="AT141" s="209"/>
      <c r="AU141" s="209"/>
      <c r="AV141" s="209"/>
      <c r="AW141" s="209"/>
      <c r="AX141" s="209"/>
      <c r="AY141" s="209"/>
      <c r="AZ141" s="209"/>
      <c r="BA141" s="209"/>
      <c r="BB141" s="209"/>
      <c r="BC141" s="209"/>
      <c r="BD141" s="209"/>
      <c r="BE141" s="209"/>
      <c r="BF141" s="209"/>
      <c r="BG141" s="209"/>
      <c r="BH141" s="209"/>
      <c r="BI141" s="209"/>
      <c r="BJ141" s="209"/>
      <c r="BK141" s="209"/>
      <c r="BL141" s="209"/>
      <c r="BM141" s="209"/>
      <c r="BN141" s="209"/>
      <c r="BO141" s="209"/>
      <c r="BP141" s="209"/>
    </row>
    <row r="142" spans="2:68" ht="15">
      <c r="B142" s="209"/>
      <c r="C142" s="209"/>
      <c r="D142" s="226"/>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09"/>
      <c r="AA142" s="209"/>
      <c r="AB142" s="209"/>
      <c r="AC142" s="209"/>
      <c r="AD142" s="209"/>
      <c r="AE142" s="209"/>
      <c r="AF142" s="209"/>
      <c r="AG142" s="209"/>
      <c r="AH142" s="209"/>
      <c r="AI142" s="209"/>
      <c r="AJ142" s="209"/>
      <c r="AK142" s="209"/>
      <c r="AL142" s="209"/>
      <c r="AM142" s="209"/>
      <c r="AN142" s="209"/>
      <c r="AO142" s="209"/>
      <c r="AP142" s="209"/>
      <c r="AQ142" s="209"/>
      <c r="AR142" s="209"/>
      <c r="AS142" s="209"/>
      <c r="AT142" s="209"/>
      <c r="AU142" s="209"/>
      <c r="AV142" s="209"/>
      <c r="AW142" s="209"/>
      <c r="AX142" s="209"/>
      <c r="AY142" s="209"/>
      <c r="AZ142" s="209"/>
      <c r="BA142" s="209"/>
      <c r="BB142" s="209"/>
      <c r="BC142" s="209"/>
      <c r="BD142" s="209"/>
      <c r="BE142" s="209"/>
      <c r="BF142" s="209"/>
      <c r="BG142" s="209"/>
      <c r="BH142" s="209"/>
      <c r="BI142" s="209"/>
      <c r="BJ142" s="209"/>
      <c r="BK142" s="209"/>
      <c r="BL142" s="209"/>
      <c r="BM142" s="209"/>
      <c r="BN142" s="209"/>
      <c r="BO142" s="209"/>
      <c r="BP142" s="209"/>
    </row>
    <row r="143" spans="2:68" ht="15">
      <c r="B143" s="209"/>
      <c r="C143" s="209"/>
      <c r="D143" s="226"/>
      <c r="E143" s="209"/>
      <c r="F143" s="209"/>
      <c r="G143" s="209"/>
      <c r="H143" s="209"/>
      <c r="I143" s="209"/>
      <c r="J143" s="209"/>
      <c r="K143" s="209"/>
      <c r="L143" s="209"/>
      <c r="M143" s="209"/>
      <c r="N143" s="209"/>
      <c r="O143" s="209"/>
      <c r="P143" s="209"/>
      <c r="Q143" s="209"/>
      <c r="R143" s="209"/>
      <c r="S143" s="209"/>
      <c r="T143" s="209"/>
      <c r="U143" s="209"/>
      <c r="V143" s="209"/>
      <c r="W143" s="209"/>
      <c r="X143" s="209"/>
      <c r="Y143" s="209"/>
      <c r="Z143" s="209"/>
      <c r="AA143" s="209"/>
      <c r="AB143" s="209"/>
      <c r="AC143" s="209"/>
      <c r="AD143" s="209"/>
      <c r="AE143" s="209"/>
      <c r="AF143" s="209"/>
      <c r="AG143" s="209"/>
      <c r="AH143" s="209"/>
      <c r="AI143" s="209"/>
      <c r="AJ143" s="209"/>
      <c r="AK143" s="209"/>
      <c r="AL143" s="209"/>
      <c r="AM143" s="209"/>
      <c r="AN143" s="209"/>
      <c r="AO143" s="209"/>
      <c r="AP143" s="209"/>
      <c r="AQ143" s="209"/>
      <c r="AR143" s="209"/>
      <c r="AS143" s="209"/>
      <c r="AT143" s="209"/>
      <c r="AU143" s="209"/>
      <c r="AV143" s="209"/>
      <c r="AW143" s="209"/>
      <c r="AX143" s="209"/>
      <c r="AY143" s="209"/>
      <c r="AZ143" s="209"/>
      <c r="BA143" s="209"/>
      <c r="BB143" s="209"/>
      <c r="BC143" s="209"/>
      <c r="BD143" s="209"/>
      <c r="BE143" s="209"/>
      <c r="BF143" s="209"/>
      <c r="BG143" s="209"/>
      <c r="BH143" s="209"/>
      <c r="BI143" s="209"/>
      <c r="BJ143" s="209"/>
      <c r="BK143" s="209"/>
      <c r="BL143" s="209"/>
      <c r="BM143" s="209"/>
      <c r="BN143" s="209"/>
      <c r="BO143" s="209"/>
      <c r="BP143" s="209"/>
    </row>
    <row r="144" spans="2:68" ht="15">
      <c r="B144" s="209"/>
      <c r="C144" s="209"/>
      <c r="D144" s="226"/>
      <c r="E144" s="209"/>
      <c r="F144" s="209"/>
      <c r="G144" s="209"/>
      <c r="H144" s="209"/>
      <c r="I144" s="209"/>
      <c r="J144" s="209"/>
      <c r="K144" s="209"/>
      <c r="L144" s="209"/>
      <c r="M144" s="209"/>
      <c r="N144" s="209"/>
      <c r="O144" s="209"/>
      <c r="P144" s="209"/>
      <c r="Q144" s="209"/>
      <c r="R144" s="209"/>
      <c r="S144" s="209"/>
      <c r="T144" s="209"/>
      <c r="U144" s="209"/>
      <c r="V144" s="209"/>
      <c r="W144" s="209"/>
      <c r="X144" s="209"/>
      <c r="Y144" s="209"/>
      <c r="Z144" s="209"/>
      <c r="AA144" s="209"/>
      <c r="AB144" s="209"/>
      <c r="AC144" s="209"/>
      <c r="AD144" s="209"/>
      <c r="AE144" s="209"/>
      <c r="AF144" s="209"/>
      <c r="AG144" s="209"/>
      <c r="AH144" s="209"/>
      <c r="AI144" s="209"/>
      <c r="AJ144" s="209"/>
      <c r="AK144" s="209"/>
      <c r="AL144" s="209"/>
      <c r="AM144" s="209"/>
      <c r="AN144" s="209"/>
      <c r="AO144" s="209"/>
      <c r="AP144" s="209"/>
      <c r="AQ144" s="209"/>
      <c r="AR144" s="209"/>
      <c r="AS144" s="209"/>
      <c r="AT144" s="209"/>
      <c r="AU144" s="209"/>
      <c r="AV144" s="209"/>
      <c r="AW144" s="209"/>
      <c r="AX144" s="209"/>
      <c r="AY144" s="209"/>
      <c r="AZ144" s="209"/>
      <c r="BA144" s="209"/>
      <c r="BB144" s="209"/>
      <c r="BC144" s="209"/>
      <c r="BD144" s="209"/>
      <c r="BE144" s="209"/>
      <c r="BF144" s="209"/>
      <c r="BG144" s="209"/>
      <c r="BH144" s="209"/>
      <c r="BI144" s="209"/>
      <c r="BJ144" s="209"/>
      <c r="BK144" s="209"/>
      <c r="BL144" s="209"/>
      <c r="BM144" s="209"/>
      <c r="BN144" s="209"/>
      <c r="BO144" s="209"/>
      <c r="BP144" s="209"/>
    </row>
    <row r="145" spans="2:68" ht="15">
      <c r="B145" s="209"/>
      <c r="C145" s="209"/>
      <c r="D145" s="226"/>
      <c r="E145" s="209"/>
      <c r="F145" s="209"/>
      <c r="G145" s="209"/>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09"/>
      <c r="AY145" s="209"/>
      <c r="AZ145" s="209"/>
      <c r="BA145" s="209"/>
      <c r="BB145" s="209"/>
      <c r="BC145" s="209"/>
      <c r="BD145" s="209"/>
      <c r="BE145" s="209"/>
      <c r="BF145" s="209"/>
      <c r="BG145" s="209"/>
      <c r="BH145" s="209"/>
      <c r="BI145" s="209"/>
      <c r="BJ145" s="209"/>
      <c r="BK145" s="209"/>
      <c r="BL145" s="209"/>
      <c r="BM145" s="209"/>
      <c r="BN145" s="209"/>
      <c r="BO145" s="209"/>
      <c r="BP145" s="209"/>
    </row>
    <row r="146" spans="2:68" ht="15">
      <c r="B146" s="209"/>
      <c r="C146" s="209"/>
      <c r="D146" s="226"/>
      <c r="E146" s="209"/>
      <c r="F146" s="209"/>
      <c r="G146" s="209"/>
      <c r="H146" s="209"/>
      <c r="I146" s="209"/>
      <c r="J146" s="209"/>
      <c r="K146" s="209"/>
      <c r="L146" s="209"/>
      <c r="M146" s="209"/>
      <c r="N146" s="209"/>
      <c r="O146" s="209"/>
      <c r="P146" s="209"/>
      <c r="Q146" s="209"/>
      <c r="R146" s="209"/>
      <c r="S146" s="209"/>
      <c r="T146" s="209"/>
      <c r="U146" s="209"/>
      <c r="V146" s="209"/>
      <c r="W146" s="209"/>
      <c r="X146" s="209"/>
      <c r="Y146" s="209"/>
      <c r="Z146" s="209"/>
      <c r="AA146" s="209"/>
      <c r="AB146" s="209"/>
      <c r="AC146" s="209"/>
      <c r="AD146" s="209"/>
      <c r="AE146" s="209"/>
      <c r="AF146" s="209"/>
      <c r="AG146" s="209"/>
      <c r="AH146" s="209"/>
      <c r="AI146" s="209"/>
      <c r="AJ146" s="209"/>
      <c r="AK146" s="209"/>
      <c r="AL146" s="209"/>
      <c r="AM146" s="209"/>
      <c r="AN146" s="209"/>
      <c r="AO146" s="209"/>
      <c r="AP146" s="209"/>
      <c r="AQ146" s="209"/>
      <c r="AR146" s="209"/>
      <c r="AS146" s="209"/>
      <c r="AT146" s="209"/>
      <c r="AU146" s="209"/>
      <c r="AV146" s="209"/>
      <c r="AW146" s="209"/>
      <c r="AX146" s="209"/>
      <c r="AY146" s="209"/>
      <c r="AZ146" s="209"/>
      <c r="BA146" s="209"/>
      <c r="BB146" s="209"/>
      <c r="BC146" s="209"/>
      <c r="BD146" s="209"/>
      <c r="BE146" s="209"/>
      <c r="BF146" s="209"/>
      <c r="BG146" s="209"/>
      <c r="BH146" s="209"/>
      <c r="BI146" s="209"/>
      <c r="BJ146" s="209"/>
      <c r="BK146" s="209"/>
      <c r="BL146" s="209"/>
      <c r="BM146" s="209"/>
      <c r="BN146" s="209"/>
      <c r="BO146" s="209"/>
      <c r="BP146" s="209"/>
    </row>
    <row r="147" spans="2:68" ht="15">
      <c r="B147" s="209"/>
      <c r="C147" s="209"/>
      <c r="D147" s="226"/>
      <c r="E147" s="209"/>
      <c r="F147" s="209"/>
      <c r="G147" s="209"/>
      <c r="H147" s="209"/>
      <c r="I147" s="209"/>
      <c r="J147" s="209"/>
      <c r="K147" s="209"/>
      <c r="L147" s="209"/>
      <c r="M147" s="209"/>
      <c r="N147" s="209"/>
      <c r="O147" s="209"/>
      <c r="P147" s="209"/>
      <c r="Q147" s="209"/>
      <c r="R147" s="209"/>
      <c r="S147" s="209"/>
      <c r="T147" s="209"/>
      <c r="U147" s="209"/>
      <c r="V147" s="209"/>
      <c r="W147" s="209"/>
      <c r="X147" s="209"/>
      <c r="Y147" s="209"/>
      <c r="Z147" s="209"/>
      <c r="AA147" s="209"/>
      <c r="AB147" s="209"/>
      <c r="AC147" s="209"/>
      <c r="AD147" s="209"/>
      <c r="AE147" s="209"/>
      <c r="AF147" s="209"/>
      <c r="AG147" s="209"/>
      <c r="AH147" s="209"/>
      <c r="AI147" s="209"/>
      <c r="AJ147" s="209"/>
      <c r="AK147" s="209"/>
      <c r="AL147" s="209"/>
      <c r="AM147" s="209"/>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09"/>
    </row>
    <row r="148" spans="2:68" ht="15">
      <c r="B148" s="209"/>
      <c r="C148" s="209"/>
      <c r="D148" s="226"/>
      <c r="E148" s="209"/>
      <c r="F148" s="209"/>
      <c r="G148" s="209"/>
      <c r="H148" s="209"/>
      <c r="I148" s="209"/>
      <c r="J148" s="209"/>
      <c r="K148" s="209"/>
      <c r="L148" s="209"/>
      <c r="M148" s="209"/>
      <c r="N148" s="209"/>
      <c r="O148" s="209"/>
      <c r="P148" s="209"/>
      <c r="Q148" s="209"/>
      <c r="R148" s="209"/>
      <c r="S148" s="209"/>
      <c r="T148" s="209"/>
      <c r="U148" s="209"/>
      <c r="V148" s="209"/>
      <c r="W148" s="209"/>
      <c r="X148" s="209"/>
      <c r="Y148" s="209"/>
      <c r="Z148" s="209"/>
      <c r="AA148" s="209"/>
      <c r="AB148" s="209"/>
      <c r="AC148" s="209"/>
      <c r="AD148" s="209"/>
      <c r="AE148" s="209"/>
      <c r="AF148" s="209"/>
      <c r="AG148" s="209"/>
      <c r="AH148" s="209"/>
      <c r="AI148" s="209"/>
      <c r="AJ148" s="209"/>
      <c r="AK148" s="209"/>
      <c r="AL148" s="209"/>
      <c r="AM148" s="209"/>
      <c r="AN148" s="209"/>
      <c r="AO148" s="209"/>
      <c r="AP148" s="209"/>
      <c r="AQ148" s="209"/>
      <c r="AR148" s="209"/>
      <c r="AS148" s="209"/>
      <c r="AT148" s="209"/>
      <c r="AU148" s="209"/>
      <c r="AV148" s="209"/>
      <c r="AW148" s="209"/>
      <c r="AX148" s="209"/>
      <c r="AY148" s="209"/>
      <c r="AZ148" s="209"/>
      <c r="BA148" s="209"/>
      <c r="BB148" s="209"/>
      <c r="BC148" s="209"/>
      <c r="BD148" s="209"/>
      <c r="BE148" s="209"/>
      <c r="BF148" s="209"/>
      <c r="BG148" s="209"/>
      <c r="BH148" s="209"/>
      <c r="BI148" s="209"/>
      <c r="BJ148" s="209"/>
      <c r="BK148" s="209"/>
      <c r="BL148" s="209"/>
      <c r="BM148" s="209"/>
      <c r="BN148" s="209"/>
      <c r="BO148" s="209"/>
      <c r="BP148" s="209"/>
    </row>
    <row r="149" spans="2:68" ht="15">
      <c r="B149" s="209"/>
      <c r="C149" s="209"/>
      <c r="D149" s="226"/>
      <c r="E149" s="209"/>
      <c r="F149" s="209"/>
      <c r="G149" s="209"/>
      <c r="H149" s="209"/>
      <c r="I149" s="209"/>
      <c r="J149" s="209"/>
      <c r="K149" s="209"/>
      <c r="L149" s="209"/>
      <c r="M149" s="209"/>
      <c r="N149" s="209"/>
      <c r="O149" s="209"/>
      <c r="P149" s="209"/>
      <c r="Q149" s="209"/>
      <c r="R149" s="209"/>
      <c r="S149" s="209"/>
      <c r="T149" s="209"/>
      <c r="U149" s="209"/>
      <c r="V149" s="209"/>
      <c r="W149" s="209"/>
      <c r="X149" s="209"/>
      <c r="Y149" s="209"/>
      <c r="Z149" s="209"/>
      <c r="AA149" s="209"/>
      <c r="AB149" s="209"/>
      <c r="AC149" s="209"/>
      <c r="AD149" s="209"/>
      <c r="AE149" s="209"/>
      <c r="AF149" s="209"/>
      <c r="AG149" s="209"/>
      <c r="AH149" s="209"/>
      <c r="AI149" s="209"/>
      <c r="AJ149" s="209"/>
      <c r="AK149" s="209"/>
      <c r="AL149" s="209"/>
      <c r="AM149" s="209"/>
      <c r="AN149" s="209"/>
      <c r="AO149" s="209"/>
      <c r="AP149" s="209"/>
      <c r="AQ149" s="209"/>
      <c r="AR149" s="209"/>
      <c r="AS149" s="209"/>
      <c r="AT149" s="209"/>
      <c r="AU149" s="209"/>
      <c r="AV149" s="209"/>
      <c r="AW149" s="209"/>
      <c r="AX149" s="209"/>
      <c r="AY149" s="209"/>
      <c r="AZ149" s="209"/>
      <c r="BA149" s="209"/>
      <c r="BB149" s="209"/>
      <c r="BC149" s="209"/>
      <c r="BD149" s="209"/>
      <c r="BE149" s="209"/>
      <c r="BF149" s="209"/>
      <c r="BG149" s="209"/>
      <c r="BH149" s="209"/>
      <c r="BI149" s="209"/>
      <c r="BJ149" s="209"/>
      <c r="BK149" s="209"/>
      <c r="BL149" s="209"/>
      <c r="BM149" s="209"/>
      <c r="BN149" s="209"/>
      <c r="BO149" s="209"/>
      <c r="BP149" s="209"/>
    </row>
    <row r="150" spans="2:68" ht="15">
      <c r="B150" s="209"/>
      <c r="C150" s="209"/>
      <c r="D150" s="226"/>
      <c r="E150" s="209"/>
      <c r="F150" s="209"/>
      <c r="G150" s="209"/>
      <c r="H150" s="209"/>
      <c r="I150" s="209"/>
      <c r="J150" s="209"/>
      <c r="K150" s="209"/>
      <c r="L150" s="209"/>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row>
    <row r="151" spans="2:68" ht="15">
      <c r="B151" s="209"/>
      <c r="C151" s="209"/>
      <c r="D151" s="226"/>
      <c r="E151" s="209"/>
      <c r="F151" s="209"/>
      <c r="G151" s="209"/>
      <c r="H151" s="209"/>
      <c r="I151" s="209"/>
      <c r="J151" s="209"/>
      <c r="K151" s="209"/>
      <c r="L151" s="209"/>
      <c r="M151" s="209"/>
      <c r="N151" s="209"/>
      <c r="O151" s="209"/>
      <c r="P151" s="209"/>
      <c r="Q151" s="209"/>
      <c r="R151" s="209"/>
      <c r="S151" s="209"/>
      <c r="T151" s="209"/>
      <c r="U151" s="209"/>
      <c r="V151" s="209"/>
      <c r="W151" s="209"/>
      <c r="X151" s="209"/>
      <c r="Y151" s="209"/>
      <c r="Z151" s="209"/>
      <c r="AA151" s="209"/>
      <c r="AB151" s="209"/>
      <c r="AC151" s="209"/>
      <c r="AD151" s="209"/>
      <c r="AE151" s="209"/>
      <c r="AF151" s="209"/>
      <c r="AG151" s="209"/>
      <c r="AH151" s="209"/>
      <c r="AI151" s="209"/>
      <c r="AJ151" s="209"/>
      <c r="AK151" s="209"/>
      <c r="AL151" s="209"/>
      <c r="AM151" s="209"/>
      <c r="AN151" s="209"/>
      <c r="AO151" s="209"/>
      <c r="AP151" s="209"/>
      <c r="AQ151" s="209"/>
      <c r="AR151" s="209"/>
      <c r="AS151" s="209"/>
      <c r="AT151" s="209"/>
      <c r="AU151" s="209"/>
      <c r="AV151" s="209"/>
      <c r="AW151" s="209"/>
      <c r="AX151" s="209"/>
      <c r="AY151" s="209"/>
      <c r="AZ151" s="209"/>
      <c r="BA151" s="209"/>
      <c r="BB151" s="209"/>
      <c r="BC151" s="209"/>
      <c r="BD151" s="209"/>
      <c r="BE151" s="209"/>
      <c r="BF151" s="209"/>
      <c r="BG151" s="209"/>
      <c r="BH151" s="209"/>
      <c r="BI151" s="209"/>
      <c r="BJ151" s="209"/>
      <c r="BK151" s="209"/>
      <c r="BL151" s="209"/>
      <c r="BM151" s="209"/>
      <c r="BN151" s="209"/>
      <c r="BO151" s="209"/>
      <c r="BP151" s="209"/>
    </row>
    <row r="152" spans="2:68" ht="15">
      <c r="B152" s="209"/>
      <c r="C152" s="209"/>
      <c r="D152" s="226"/>
      <c r="E152" s="209"/>
      <c r="F152" s="209"/>
      <c r="G152" s="209"/>
      <c r="H152" s="209"/>
      <c r="I152" s="209"/>
      <c r="J152" s="209"/>
      <c r="K152" s="209"/>
      <c r="L152" s="209"/>
      <c r="M152" s="209"/>
      <c r="N152" s="209"/>
      <c r="O152" s="209"/>
      <c r="P152" s="209"/>
      <c r="Q152" s="209"/>
      <c r="R152" s="209"/>
      <c r="S152" s="209"/>
      <c r="T152" s="209"/>
      <c r="U152" s="209"/>
      <c r="V152" s="209"/>
      <c r="W152" s="209"/>
      <c r="X152" s="209"/>
      <c r="Y152" s="209"/>
      <c r="Z152" s="209"/>
      <c r="AA152" s="209"/>
      <c r="AB152" s="209"/>
      <c r="AC152" s="209"/>
      <c r="AD152" s="209"/>
      <c r="AE152" s="209"/>
      <c r="AF152" s="209"/>
      <c r="AG152" s="209"/>
      <c r="AH152" s="209"/>
      <c r="AI152" s="209"/>
      <c r="AJ152" s="209"/>
      <c r="AK152" s="209"/>
      <c r="AL152" s="209"/>
      <c r="AM152" s="209"/>
      <c r="AN152" s="209"/>
      <c r="AO152" s="209"/>
      <c r="AP152" s="209"/>
      <c r="AQ152" s="209"/>
      <c r="AR152" s="209"/>
      <c r="AS152" s="209"/>
      <c r="AT152" s="209"/>
      <c r="AU152" s="209"/>
      <c r="AV152" s="209"/>
      <c r="AW152" s="209"/>
      <c r="AX152" s="209"/>
      <c r="AY152" s="209"/>
      <c r="AZ152" s="209"/>
      <c r="BA152" s="209"/>
      <c r="BB152" s="209"/>
      <c r="BC152" s="209"/>
      <c r="BD152" s="209"/>
      <c r="BE152" s="209"/>
      <c r="BF152" s="209"/>
      <c r="BG152" s="209"/>
      <c r="BH152" s="209"/>
      <c r="BI152" s="209"/>
      <c r="BJ152" s="209"/>
      <c r="BK152" s="209"/>
      <c r="BL152" s="209"/>
      <c r="BM152" s="209"/>
      <c r="BN152" s="209"/>
      <c r="BO152" s="209"/>
      <c r="BP152" s="209"/>
    </row>
    <row r="153" spans="2:68" ht="15">
      <c r="B153" s="209"/>
      <c r="C153" s="209"/>
      <c r="D153" s="226"/>
      <c r="E153" s="209"/>
      <c r="F153" s="209"/>
      <c r="G153" s="209"/>
      <c r="H153" s="209"/>
      <c r="I153" s="209"/>
      <c r="J153" s="209"/>
      <c r="K153" s="209"/>
      <c r="L153" s="209"/>
      <c r="M153" s="209"/>
      <c r="N153" s="209"/>
      <c r="O153" s="209"/>
      <c r="P153" s="209"/>
      <c r="Q153" s="209"/>
      <c r="R153" s="209"/>
      <c r="S153" s="209"/>
      <c r="T153" s="209"/>
      <c r="U153" s="209"/>
      <c r="V153" s="209"/>
      <c r="W153" s="209"/>
      <c r="X153" s="209"/>
      <c r="Y153" s="209"/>
      <c r="Z153" s="209"/>
      <c r="AA153" s="209"/>
      <c r="AB153" s="209"/>
      <c r="AC153" s="209"/>
      <c r="AD153" s="209"/>
      <c r="AE153" s="209"/>
      <c r="AF153" s="209"/>
      <c r="AG153" s="209"/>
      <c r="AH153" s="209"/>
      <c r="AI153" s="209"/>
      <c r="AJ153" s="209"/>
      <c r="AK153" s="209"/>
      <c r="AL153" s="209"/>
      <c r="AM153" s="209"/>
      <c r="AN153" s="209"/>
      <c r="AO153" s="209"/>
      <c r="AP153" s="209"/>
      <c r="AQ153" s="209"/>
      <c r="AR153" s="209"/>
      <c r="AS153" s="209"/>
      <c r="AT153" s="209"/>
      <c r="AU153" s="209"/>
      <c r="AV153" s="209"/>
      <c r="AW153" s="209"/>
      <c r="AX153" s="209"/>
      <c r="AY153" s="209"/>
      <c r="AZ153" s="209"/>
      <c r="BA153" s="209"/>
      <c r="BB153" s="209"/>
      <c r="BC153" s="209"/>
      <c r="BD153" s="209"/>
      <c r="BE153" s="209"/>
      <c r="BF153" s="209"/>
      <c r="BG153" s="209"/>
      <c r="BH153" s="209"/>
      <c r="BI153" s="209"/>
      <c r="BJ153" s="209"/>
      <c r="BK153" s="209"/>
      <c r="BL153" s="209"/>
      <c r="BM153" s="209"/>
      <c r="BN153" s="209"/>
      <c r="BO153" s="209"/>
      <c r="BP153" s="209"/>
    </row>
    <row r="154" spans="2:68" ht="15">
      <c r="B154" s="209"/>
      <c r="C154" s="209"/>
      <c r="D154" s="226"/>
      <c r="E154" s="209"/>
      <c r="F154" s="209"/>
      <c r="G154" s="209"/>
      <c r="H154" s="209"/>
      <c r="I154" s="209"/>
      <c r="J154" s="209"/>
      <c r="K154" s="209"/>
      <c r="L154" s="209"/>
      <c r="M154" s="209"/>
      <c r="N154" s="209"/>
      <c r="O154" s="209"/>
      <c r="P154" s="209"/>
      <c r="Q154" s="209"/>
      <c r="R154" s="209"/>
      <c r="S154" s="209"/>
      <c r="T154" s="209"/>
      <c r="U154" s="209"/>
      <c r="V154" s="209"/>
      <c r="W154" s="209"/>
      <c r="X154" s="209"/>
      <c r="Y154" s="209"/>
      <c r="Z154" s="209"/>
      <c r="AA154" s="209"/>
      <c r="AB154" s="209"/>
      <c r="AC154" s="209"/>
      <c r="AD154" s="209"/>
      <c r="AE154" s="209"/>
      <c r="AF154" s="209"/>
      <c r="AG154" s="209"/>
      <c r="AH154" s="209"/>
      <c r="AI154" s="209"/>
      <c r="AJ154" s="209"/>
      <c r="AK154" s="209"/>
      <c r="AL154" s="209"/>
      <c r="AM154" s="209"/>
      <c r="AN154" s="209"/>
      <c r="AO154" s="209"/>
      <c r="AP154" s="209"/>
      <c r="AQ154" s="209"/>
      <c r="AR154" s="209"/>
      <c r="AS154" s="209"/>
      <c r="AT154" s="209"/>
      <c r="AU154" s="209"/>
      <c r="AV154" s="209"/>
      <c r="AW154" s="209"/>
      <c r="AX154" s="209"/>
      <c r="AY154" s="209"/>
      <c r="AZ154" s="209"/>
      <c r="BA154" s="209"/>
      <c r="BB154" s="209"/>
      <c r="BC154" s="209"/>
      <c r="BD154" s="209"/>
      <c r="BE154" s="209"/>
      <c r="BF154" s="209"/>
      <c r="BG154" s="209"/>
      <c r="BH154" s="209"/>
      <c r="BI154" s="209"/>
      <c r="BJ154" s="209"/>
      <c r="BK154" s="209"/>
      <c r="BL154" s="209"/>
      <c r="BM154" s="209"/>
      <c r="BN154" s="209"/>
      <c r="BO154" s="209"/>
      <c r="BP154" s="209"/>
    </row>
    <row r="155" spans="2:68" ht="15">
      <c r="B155" s="209"/>
      <c r="C155" s="209"/>
      <c r="D155" s="226"/>
      <c r="E155" s="209"/>
      <c r="F155" s="209"/>
      <c r="G155" s="209"/>
      <c r="H155" s="209"/>
      <c r="I155" s="209"/>
      <c r="J155" s="209"/>
      <c r="K155" s="209"/>
      <c r="L155" s="209"/>
      <c r="M155" s="209"/>
      <c r="N155" s="209"/>
      <c r="O155" s="209"/>
      <c r="P155" s="209"/>
      <c r="Q155" s="209"/>
      <c r="R155" s="209"/>
      <c r="S155" s="209"/>
      <c r="T155" s="209"/>
      <c r="U155" s="209"/>
      <c r="V155" s="209"/>
      <c r="W155" s="209"/>
      <c r="X155" s="209"/>
      <c r="Y155" s="209"/>
      <c r="Z155" s="209"/>
      <c r="AA155" s="209"/>
      <c r="AB155" s="209"/>
      <c r="AC155" s="209"/>
      <c r="AD155" s="209"/>
      <c r="AE155" s="209"/>
      <c r="AF155" s="209"/>
      <c r="AG155" s="209"/>
      <c r="AH155" s="209"/>
      <c r="AI155" s="209"/>
      <c r="AJ155" s="209"/>
      <c r="AK155" s="209"/>
      <c r="AL155" s="209"/>
      <c r="AM155" s="209"/>
      <c r="AN155" s="209"/>
      <c r="AO155" s="209"/>
      <c r="AP155" s="209"/>
      <c r="AQ155" s="209"/>
      <c r="AR155" s="209"/>
      <c r="AS155" s="209"/>
      <c r="AT155" s="209"/>
      <c r="AU155" s="209"/>
      <c r="AV155" s="209"/>
      <c r="AW155" s="209"/>
      <c r="AX155" s="209"/>
      <c r="AY155" s="209"/>
      <c r="AZ155" s="209"/>
      <c r="BA155" s="209"/>
      <c r="BB155" s="209"/>
      <c r="BC155" s="209"/>
      <c r="BD155" s="209"/>
      <c r="BE155" s="209"/>
      <c r="BF155" s="209"/>
      <c r="BG155" s="209"/>
      <c r="BH155" s="209"/>
      <c r="BI155" s="209"/>
      <c r="BJ155" s="209"/>
      <c r="BK155" s="209"/>
      <c r="BL155" s="209"/>
      <c r="BM155" s="209"/>
      <c r="BN155" s="209"/>
      <c r="BO155" s="209"/>
      <c r="BP155" s="209"/>
    </row>
    <row r="156" spans="2:68" ht="15">
      <c r="B156" s="209"/>
      <c r="C156" s="209"/>
      <c r="D156" s="226"/>
      <c r="E156" s="209"/>
      <c r="F156" s="209"/>
      <c r="G156" s="209"/>
      <c r="H156" s="209"/>
      <c r="I156" s="209"/>
      <c r="J156" s="209"/>
      <c r="K156" s="209"/>
      <c r="L156" s="209"/>
      <c r="M156" s="209"/>
      <c r="N156" s="209"/>
      <c r="O156" s="209"/>
      <c r="P156" s="209"/>
      <c r="Q156" s="209"/>
      <c r="R156" s="209"/>
      <c r="S156" s="209"/>
      <c r="T156" s="209"/>
      <c r="U156" s="209"/>
      <c r="V156" s="209"/>
      <c r="W156" s="209"/>
      <c r="X156" s="209"/>
      <c r="Y156" s="209"/>
      <c r="Z156" s="209"/>
      <c r="AA156" s="209"/>
      <c r="AB156" s="209"/>
      <c r="AC156" s="209"/>
      <c r="AD156" s="209"/>
      <c r="AE156" s="209"/>
      <c r="AF156" s="209"/>
      <c r="AG156" s="209"/>
      <c r="AH156" s="209"/>
      <c r="AI156" s="209"/>
      <c r="AJ156" s="209"/>
      <c r="AK156" s="209"/>
      <c r="AL156" s="209"/>
      <c r="AM156" s="209"/>
      <c r="AN156" s="209"/>
      <c r="AO156" s="209"/>
      <c r="AP156" s="209"/>
      <c r="AQ156" s="209"/>
      <c r="AR156" s="209"/>
      <c r="AS156" s="209"/>
      <c r="AT156" s="209"/>
      <c r="AU156" s="209"/>
      <c r="AV156" s="209"/>
      <c r="AW156" s="209"/>
      <c r="AX156" s="209"/>
      <c r="AY156" s="209"/>
      <c r="AZ156" s="209"/>
      <c r="BA156" s="209"/>
      <c r="BB156" s="209"/>
      <c r="BC156" s="209"/>
      <c r="BD156" s="209"/>
      <c r="BE156" s="209"/>
      <c r="BF156" s="209"/>
      <c r="BG156" s="209"/>
      <c r="BH156" s="209"/>
      <c r="BI156" s="209"/>
      <c r="BJ156" s="209"/>
      <c r="BK156" s="209"/>
      <c r="BL156" s="209"/>
      <c r="BM156" s="209"/>
      <c r="BN156" s="209"/>
      <c r="BO156" s="209"/>
      <c r="BP156" s="209"/>
    </row>
    <row r="157" spans="2:68" ht="15">
      <c r="B157" s="209"/>
      <c r="C157" s="209"/>
      <c r="D157" s="226"/>
      <c r="E157" s="209"/>
      <c r="F157" s="209"/>
      <c r="G157" s="209"/>
      <c r="H157" s="209"/>
      <c r="I157" s="209"/>
      <c r="J157" s="209"/>
      <c r="K157" s="209"/>
      <c r="L157" s="209"/>
      <c r="M157" s="209"/>
      <c r="N157" s="209"/>
      <c r="O157" s="209"/>
      <c r="P157" s="209"/>
      <c r="Q157" s="209"/>
      <c r="R157" s="209"/>
      <c r="S157" s="209"/>
      <c r="T157" s="209"/>
      <c r="U157" s="209"/>
      <c r="V157" s="209"/>
      <c r="W157" s="209"/>
      <c r="X157" s="209"/>
      <c r="Y157" s="209"/>
      <c r="Z157" s="209"/>
      <c r="AA157" s="209"/>
      <c r="AB157" s="209"/>
      <c r="AC157" s="209"/>
      <c r="AD157" s="209"/>
      <c r="AE157" s="209"/>
      <c r="AF157" s="209"/>
      <c r="AG157" s="209"/>
      <c r="AH157" s="209"/>
      <c r="AI157" s="209"/>
      <c r="AJ157" s="209"/>
      <c r="AK157" s="209"/>
      <c r="AL157" s="209"/>
      <c r="AM157" s="209"/>
      <c r="AN157" s="209"/>
      <c r="AO157" s="209"/>
      <c r="AP157" s="209"/>
      <c r="AQ157" s="209"/>
      <c r="AR157" s="209"/>
      <c r="AS157" s="209"/>
      <c r="AT157" s="209"/>
      <c r="AU157" s="209"/>
      <c r="AV157" s="209"/>
      <c r="AW157" s="209"/>
      <c r="AX157" s="209"/>
      <c r="AY157" s="209"/>
      <c r="AZ157" s="209"/>
      <c r="BA157" s="209"/>
      <c r="BB157" s="209"/>
      <c r="BC157" s="209"/>
      <c r="BD157" s="209"/>
      <c r="BE157" s="209"/>
      <c r="BF157" s="209"/>
      <c r="BG157" s="209"/>
      <c r="BH157" s="209"/>
      <c r="BI157" s="209"/>
      <c r="BJ157" s="209"/>
      <c r="BK157" s="209"/>
      <c r="BL157" s="209"/>
      <c r="BM157" s="209"/>
      <c r="BN157" s="209"/>
      <c r="BO157" s="209"/>
      <c r="BP157" s="209"/>
    </row>
    <row r="158" spans="2:68" ht="15">
      <c r="B158" s="209"/>
      <c r="C158" s="209"/>
      <c r="D158" s="226"/>
      <c r="E158" s="209"/>
      <c r="F158" s="209"/>
      <c r="G158" s="209"/>
      <c r="H158" s="209"/>
      <c r="I158" s="209"/>
      <c r="J158" s="209"/>
      <c r="K158" s="209"/>
      <c r="L158" s="209"/>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row>
    <row r="159" spans="2:68" ht="15">
      <c r="B159" s="209"/>
      <c r="C159" s="209"/>
      <c r="D159" s="226"/>
      <c r="E159" s="209"/>
      <c r="F159" s="209"/>
      <c r="G159" s="209"/>
      <c r="H159" s="209"/>
      <c r="I159" s="209"/>
      <c r="J159" s="209"/>
      <c r="K159" s="209"/>
      <c r="L159" s="209"/>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row>
    <row r="160" spans="2:68" ht="15">
      <c r="B160" s="209"/>
      <c r="C160" s="209"/>
      <c r="D160" s="226"/>
      <c r="E160" s="209"/>
      <c r="F160" s="209"/>
      <c r="G160" s="209"/>
      <c r="H160" s="209"/>
      <c r="I160" s="209"/>
      <c r="J160" s="209"/>
      <c r="K160" s="209"/>
      <c r="L160" s="209"/>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row>
    <row r="161" spans="2:68" ht="15">
      <c r="B161" s="209"/>
      <c r="C161" s="209"/>
      <c r="D161" s="226"/>
      <c r="E161" s="209"/>
      <c r="F161" s="209"/>
      <c r="G161" s="209"/>
      <c r="H161" s="209"/>
      <c r="I161" s="209"/>
      <c r="J161" s="209"/>
      <c r="K161" s="209"/>
      <c r="L161" s="209"/>
      <c r="M161" s="209"/>
      <c r="N161" s="209"/>
      <c r="O161" s="209"/>
      <c r="P161" s="209"/>
      <c r="Q161" s="209"/>
      <c r="R161" s="209"/>
      <c r="S161" s="209"/>
      <c r="T161" s="209"/>
      <c r="U161" s="209"/>
      <c r="V161" s="209"/>
      <c r="W161" s="209"/>
      <c r="X161" s="209"/>
      <c r="Y161" s="209"/>
      <c r="Z161" s="209"/>
      <c r="AA161" s="209"/>
      <c r="AB161" s="209"/>
      <c r="AC161" s="209"/>
      <c r="AD161" s="209"/>
      <c r="AE161" s="209"/>
      <c r="AF161" s="209"/>
      <c r="AG161" s="209"/>
      <c r="AH161" s="209"/>
      <c r="AI161" s="209"/>
      <c r="AJ161" s="209"/>
      <c r="AK161" s="209"/>
      <c r="AL161" s="209"/>
      <c r="AM161" s="209"/>
      <c r="AN161" s="209"/>
      <c r="AO161" s="209"/>
      <c r="AP161" s="209"/>
      <c r="AQ161" s="209"/>
      <c r="AR161" s="209"/>
      <c r="AS161" s="209"/>
      <c r="AT161" s="209"/>
      <c r="AU161" s="209"/>
      <c r="AV161" s="209"/>
      <c r="AW161" s="209"/>
      <c r="AX161" s="209"/>
      <c r="AY161" s="209"/>
      <c r="AZ161" s="209"/>
      <c r="BA161" s="209"/>
      <c r="BB161" s="209"/>
      <c r="BC161" s="209"/>
      <c r="BD161" s="209"/>
      <c r="BE161" s="209"/>
      <c r="BF161" s="209"/>
      <c r="BG161" s="209"/>
      <c r="BH161" s="209"/>
      <c r="BI161" s="209"/>
      <c r="BJ161" s="209"/>
      <c r="BK161" s="209"/>
      <c r="BL161" s="209"/>
      <c r="BM161" s="209"/>
      <c r="BN161" s="209"/>
      <c r="BO161" s="209"/>
      <c r="BP161" s="209"/>
    </row>
    <row r="162" spans="2:68" ht="15">
      <c r="B162" s="209"/>
      <c r="C162" s="209"/>
      <c r="D162" s="226"/>
      <c r="E162" s="209"/>
      <c r="F162" s="209"/>
      <c r="G162" s="209"/>
      <c r="H162" s="209"/>
      <c r="I162" s="209"/>
      <c r="J162" s="209"/>
      <c r="K162" s="209"/>
      <c r="L162" s="209"/>
      <c r="M162" s="209"/>
      <c r="N162" s="209"/>
      <c r="O162" s="209"/>
      <c r="P162" s="209"/>
      <c r="Q162" s="209"/>
      <c r="R162" s="209"/>
      <c r="S162" s="209"/>
      <c r="T162" s="209"/>
      <c r="U162" s="209"/>
      <c r="V162" s="209"/>
      <c r="W162" s="209"/>
      <c r="X162" s="209"/>
      <c r="Y162" s="209"/>
      <c r="Z162" s="209"/>
      <c r="AA162" s="209"/>
      <c r="AB162" s="209"/>
      <c r="AC162" s="209"/>
      <c r="AD162" s="209"/>
      <c r="AE162" s="209"/>
      <c r="AF162" s="209"/>
      <c r="AG162" s="209"/>
      <c r="AH162" s="209"/>
      <c r="AI162" s="209"/>
      <c r="AJ162" s="209"/>
      <c r="AK162" s="209"/>
      <c r="AL162" s="209"/>
      <c r="AM162" s="209"/>
      <c r="AN162" s="209"/>
      <c r="AO162" s="209"/>
      <c r="AP162" s="209"/>
      <c r="AQ162" s="209"/>
      <c r="AR162" s="209"/>
      <c r="AS162" s="209"/>
      <c r="AT162" s="209"/>
      <c r="AU162" s="209"/>
      <c r="AV162" s="209"/>
      <c r="AW162" s="209"/>
      <c r="AX162" s="209"/>
      <c r="AY162" s="209"/>
      <c r="AZ162" s="209"/>
      <c r="BA162" s="209"/>
      <c r="BB162" s="209"/>
      <c r="BC162" s="209"/>
      <c r="BD162" s="209"/>
      <c r="BE162" s="209"/>
      <c r="BF162" s="209"/>
      <c r="BG162" s="209"/>
      <c r="BH162" s="209"/>
      <c r="BI162" s="209"/>
      <c r="BJ162" s="209"/>
      <c r="BK162" s="209"/>
      <c r="BL162" s="209"/>
      <c r="BM162" s="209"/>
      <c r="BN162" s="209"/>
      <c r="BO162" s="209"/>
      <c r="BP162" s="209"/>
    </row>
    <row r="163" spans="2:68" ht="15">
      <c r="B163" s="209"/>
      <c r="C163" s="209"/>
      <c r="D163" s="226"/>
      <c r="E163" s="209"/>
      <c r="F163" s="209"/>
      <c r="G163" s="209"/>
      <c r="H163" s="209"/>
      <c r="I163" s="209"/>
      <c r="J163" s="209"/>
      <c r="K163" s="209"/>
      <c r="L163" s="209"/>
      <c r="M163" s="209"/>
      <c r="N163" s="209"/>
      <c r="O163" s="209"/>
      <c r="P163" s="209"/>
      <c r="Q163" s="209"/>
      <c r="R163" s="209"/>
      <c r="S163" s="209"/>
      <c r="T163" s="209"/>
      <c r="U163" s="209"/>
      <c r="V163" s="209"/>
      <c r="W163" s="209"/>
      <c r="X163" s="209"/>
      <c r="Y163" s="209"/>
      <c r="Z163" s="209"/>
      <c r="AA163" s="209"/>
      <c r="AB163" s="209"/>
      <c r="AC163" s="209"/>
      <c r="AD163" s="209"/>
      <c r="AE163" s="209"/>
      <c r="AF163" s="209"/>
      <c r="AG163" s="209"/>
      <c r="AH163" s="209"/>
      <c r="AI163" s="209"/>
      <c r="AJ163" s="209"/>
      <c r="AK163" s="209"/>
      <c r="AL163" s="209"/>
      <c r="AM163" s="209"/>
      <c r="AN163" s="209"/>
      <c r="AO163" s="209"/>
      <c r="AP163" s="209"/>
      <c r="AQ163" s="209"/>
      <c r="AR163" s="209"/>
      <c r="AS163" s="209"/>
      <c r="AT163" s="209"/>
      <c r="AU163" s="209"/>
      <c r="AV163" s="209"/>
      <c r="AW163" s="209"/>
      <c r="AX163" s="209"/>
      <c r="AY163" s="209"/>
      <c r="AZ163" s="209"/>
      <c r="BA163" s="209"/>
      <c r="BB163" s="209"/>
      <c r="BC163" s="209"/>
      <c r="BD163" s="209"/>
      <c r="BE163" s="209"/>
      <c r="BF163" s="209"/>
      <c r="BG163" s="209"/>
      <c r="BH163" s="209"/>
      <c r="BI163" s="209"/>
      <c r="BJ163" s="209"/>
      <c r="BK163" s="209"/>
      <c r="BL163" s="209"/>
      <c r="BM163" s="209"/>
      <c r="BN163" s="209"/>
      <c r="BO163" s="209"/>
      <c r="BP163" s="209"/>
    </row>
    <row r="164" spans="2:68" ht="15">
      <c r="B164" s="209"/>
      <c r="C164" s="209"/>
      <c r="D164" s="226"/>
      <c r="E164" s="209"/>
      <c r="F164" s="209"/>
      <c r="G164" s="209"/>
      <c r="H164" s="209"/>
      <c r="I164" s="209"/>
      <c r="J164" s="209"/>
      <c r="K164" s="209"/>
      <c r="L164" s="209"/>
      <c r="M164" s="209"/>
      <c r="N164" s="209"/>
      <c r="O164" s="209"/>
      <c r="P164" s="209"/>
      <c r="Q164" s="209"/>
      <c r="R164" s="209"/>
      <c r="S164" s="209"/>
      <c r="T164" s="209"/>
      <c r="U164" s="209"/>
      <c r="V164" s="209"/>
      <c r="W164" s="209"/>
      <c r="X164" s="209"/>
      <c r="Y164" s="209"/>
      <c r="Z164" s="209"/>
      <c r="AA164" s="209"/>
      <c r="AB164" s="209"/>
      <c r="AC164" s="209"/>
      <c r="AD164" s="209"/>
      <c r="AE164" s="209"/>
      <c r="AF164" s="209"/>
      <c r="AG164" s="209"/>
      <c r="AH164" s="209"/>
      <c r="AI164" s="209"/>
      <c r="AJ164" s="209"/>
      <c r="AK164" s="209"/>
      <c r="AL164" s="209"/>
      <c r="AM164" s="209"/>
      <c r="AN164" s="209"/>
      <c r="AO164" s="209"/>
      <c r="AP164" s="209"/>
      <c r="AQ164" s="209"/>
      <c r="AR164" s="209"/>
      <c r="AS164" s="209"/>
      <c r="AT164" s="209"/>
      <c r="AU164" s="209"/>
      <c r="AV164" s="209"/>
      <c r="AW164" s="209"/>
      <c r="AX164" s="209"/>
      <c r="AY164" s="209"/>
      <c r="AZ164" s="209"/>
      <c r="BA164" s="209"/>
      <c r="BB164" s="209"/>
      <c r="BC164" s="209"/>
      <c r="BD164" s="209"/>
      <c r="BE164" s="209"/>
      <c r="BF164" s="209"/>
      <c r="BG164" s="209"/>
      <c r="BH164" s="209"/>
      <c r="BI164" s="209"/>
      <c r="BJ164" s="209"/>
      <c r="BK164" s="209"/>
      <c r="BL164" s="209"/>
      <c r="BM164" s="209"/>
      <c r="BN164" s="209"/>
      <c r="BO164" s="209"/>
      <c r="BP164" s="209"/>
    </row>
    <row r="165" spans="2:68" ht="15">
      <c r="B165" s="209"/>
      <c r="C165" s="209"/>
      <c r="D165" s="226"/>
      <c r="E165" s="209"/>
      <c r="F165" s="209"/>
      <c r="G165" s="209"/>
      <c r="H165" s="209"/>
      <c r="I165" s="209"/>
      <c r="J165" s="209"/>
      <c r="K165" s="209"/>
      <c r="L165" s="209"/>
      <c r="M165" s="209"/>
      <c r="N165" s="209"/>
      <c r="O165" s="209"/>
      <c r="P165" s="209"/>
      <c r="Q165" s="209"/>
      <c r="R165" s="209"/>
      <c r="S165" s="209"/>
      <c r="T165" s="209"/>
      <c r="U165" s="209"/>
      <c r="V165" s="209"/>
      <c r="W165" s="209"/>
      <c r="X165" s="209"/>
      <c r="Y165" s="209"/>
      <c r="Z165" s="209"/>
      <c r="AA165" s="209"/>
      <c r="AB165" s="209"/>
      <c r="AC165" s="209"/>
      <c r="AD165" s="209"/>
      <c r="AE165" s="209"/>
      <c r="AF165" s="209"/>
      <c r="AG165" s="209"/>
      <c r="AH165" s="209"/>
      <c r="AI165" s="209"/>
      <c r="AJ165" s="209"/>
      <c r="AK165" s="209"/>
      <c r="AL165" s="209"/>
      <c r="AM165" s="209"/>
      <c r="AN165" s="209"/>
      <c r="AO165" s="209"/>
      <c r="AP165" s="209"/>
      <c r="AQ165" s="209"/>
      <c r="AR165" s="209"/>
      <c r="AS165" s="209"/>
      <c r="AT165" s="209"/>
      <c r="AU165" s="209"/>
      <c r="AV165" s="209"/>
      <c r="AW165" s="209"/>
      <c r="AX165" s="209"/>
      <c r="AY165" s="209"/>
      <c r="AZ165" s="209"/>
      <c r="BA165" s="209"/>
      <c r="BB165" s="209"/>
      <c r="BC165" s="209"/>
      <c r="BD165" s="209"/>
      <c r="BE165" s="209"/>
      <c r="BF165" s="209"/>
      <c r="BG165" s="209"/>
      <c r="BH165" s="209"/>
      <c r="BI165" s="209"/>
      <c r="BJ165" s="209"/>
      <c r="BK165" s="209"/>
      <c r="BL165" s="209"/>
      <c r="BM165" s="209"/>
      <c r="BN165" s="209"/>
      <c r="BO165" s="209"/>
      <c r="BP165" s="209"/>
    </row>
    <row r="166" spans="2:68" ht="15">
      <c r="B166" s="209"/>
      <c r="C166" s="209"/>
      <c r="D166" s="226"/>
      <c r="E166" s="209"/>
      <c r="F166" s="209"/>
      <c r="G166" s="209"/>
      <c r="H166" s="209"/>
      <c r="I166" s="209"/>
      <c r="J166" s="209"/>
      <c r="K166" s="209"/>
      <c r="L166" s="209"/>
      <c r="M166" s="209"/>
      <c r="N166" s="209"/>
      <c r="O166" s="209"/>
      <c r="P166" s="209"/>
      <c r="Q166" s="209"/>
      <c r="R166" s="209"/>
      <c r="S166" s="209"/>
      <c r="T166" s="209"/>
      <c r="U166" s="209"/>
      <c r="V166" s="209"/>
      <c r="W166" s="209"/>
      <c r="X166" s="209"/>
      <c r="Y166" s="209"/>
      <c r="Z166" s="209"/>
      <c r="AA166" s="209"/>
      <c r="AB166" s="209"/>
      <c r="AC166" s="209"/>
      <c r="AD166" s="209"/>
      <c r="AE166" s="209"/>
      <c r="AF166" s="209"/>
      <c r="AG166" s="209"/>
      <c r="AH166" s="209"/>
      <c r="AI166" s="209"/>
      <c r="AJ166" s="209"/>
      <c r="AK166" s="209"/>
      <c r="AL166" s="209"/>
      <c r="AM166" s="209"/>
      <c r="AN166" s="209"/>
      <c r="AO166" s="209"/>
      <c r="AP166" s="209"/>
      <c r="AQ166" s="209"/>
      <c r="AR166" s="209"/>
      <c r="AS166" s="209"/>
      <c r="AT166" s="209"/>
      <c r="AU166" s="209"/>
      <c r="AV166" s="209"/>
      <c r="AW166" s="209"/>
      <c r="AX166" s="209"/>
      <c r="AY166" s="209"/>
      <c r="AZ166" s="209"/>
      <c r="BA166" s="209"/>
      <c r="BB166" s="209"/>
      <c r="BC166" s="209"/>
      <c r="BD166" s="209"/>
      <c r="BE166" s="209"/>
      <c r="BF166" s="209"/>
      <c r="BG166" s="209"/>
      <c r="BH166" s="209"/>
      <c r="BI166" s="209"/>
      <c r="BJ166" s="209"/>
      <c r="BK166" s="209"/>
      <c r="BL166" s="209"/>
      <c r="BM166" s="209"/>
      <c r="BN166" s="209"/>
      <c r="BO166" s="209"/>
      <c r="BP166" s="209"/>
    </row>
    <row r="167" spans="2:68" ht="15">
      <c r="B167" s="209"/>
      <c r="C167" s="209"/>
      <c r="D167" s="226"/>
      <c r="E167" s="209"/>
      <c r="F167" s="209"/>
      <c r="G167" s="209"/>
      <c r="H167" s="209"/>
      <c r="I167" s="209"/>
      <c r="J167" s="209"/>
      <c r="K167" s="209"/>
      <c r="L167" s="209"/>
      <c r="M167" s="209"/>
      <c r="N167" s="209"/>
      <c r="O167" s="209"/>
      <c r="P167" s="209"/>
      <c r="Q167" s="209"/>
      <c r="R167" s="209"/>
      <c r="S167" s="209"/>
      <c r="T167" s="209"/>
      <c r="U167" s="209"/>
      <c r="V167" s="209"/>
      <c r="W167" s="209"/>
      <c r="X167" s="209"/>
      <c r="Y167" s="209"/>
      <c r="Z167" s="209"/>
      <c r="AA167" s="209"/>
      <c r="AB167" s="209"/>
      <c r="AC167" s="209"/>
      <c r="AD167" s="209"/>
      <c r="AE167" s="209"/>
      <c r="AF167" s="209"/>
      <c r="AG167" s="209"/>
      <c r="AH167" s="209"/>
      <c r="AI167" s="209"/>
      <c r="AJ167" s="209"/>
      <c r="AK167" s="209"/>
      <c r="AL167" s="209"/>
      <c r="AM167" s="209"/>
      <c r="AN167" s="209"/>
      <c r="AO167" s="209"/>
      <c r="AP167" s="209"/>
      <c r="AQ167" s="209"/>
      <c r="AR167" s="209"/>
      <c r="AS167" s="209"/>
      <c r="AT167" s="209"/>
      <c r="AU167" s="209"/>
      <c r="AV167" s="209"/>
      <c r="AW167" s="209"/>
      <c r="AX167" s="209"/>
      <c r="AY167" s="209"/>
      <c r="AZ167" s="209"/>
      <c r="BA167" s="209"/>
      <c r="BB167" s="209"/>
      <c r="BC167" s="209"/>
      <c r="BD167" s="209"/>
      <c r="BE167" s="209"/>
      <c r="BF167" s="209"/>
      <c r="BG167" s="209"/>
      <c r="BH167" s="209"/>
      <c r="BI167" s="209"/>
      <c r="BJ167" s="209"/>
      <c r="BK167" s="209"/>
      <c r="BL167" s="209"/>
      <c r="BM167" s="209"/>
      <c r="BN167" s="209"/>
      <c r="BO167" s="209"/>
      <c r="BP167" s="209"/>
    </row>
    <row r="168" spans="2:68" ht="15">
      <c r="B168" s="209"/>
      <c r="C168" s="209"/>
      <c r="D168" s="226"/>
      <c r="E168" s="209"/>
      <c r="F168" s="209"/>
      <c r="G168" s="209"/>
      <c r="H168" s="209"/>
      <c r="I168" s="209"/>
      <c r="J168" s="209"/>
      <c r="K168" s="209"/>
      <c r="L168" s="209"/>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row>
    <row r="169" spans="2:68" ht="15">
      <c r="B169" s="209"/>
      <c r="C169" s="209"/>
      <c r="D169" s="226"/>
      <c r="E169" s="209"/>
      <c r="F169" s="209"/>
      <c r="G169" s="209"/>
      <c r="H169" s="209"/>
      <c r="I169" s="209"/>
      <c r="J169" s="209"/>
      <c r="K169" s="209"/>
      <c r="L169" s="209"/>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row>
    <row r="170" spans="2:68" ht="15">
      <c r="B170" s="209"/>
      <c r="C170" s="209"/>
      <c r="D170" s="226"/>
      <c r="E170" s="209"/>
      <c r="F170" s="209"/>
      <c r="G170" s="209"/>
      <c r="H170" s="209"/>
      <c r="I170" s="209"/>
      <c r="J170" s="209"/>
      <c r="K170" s="209"/>
      <c r="L170" s="209"/>
      <c r="M170" s="209"/>
      <c r="N170" s="209"/>
      <c r="O170" s="209"/>
      <c r="P170" s="209"/>
      <c r="Q170" s="209"/>
      <c r="R170" s="209"/>
      <c r="S170" s="209"/>
      <c r="T170" s="209"/>
      <c r="U170" s="209"/>
      <c r="V170" s="209"/>
      <c r="W170" s="209"/>
      <c r="X170" s="209"/>
      <c r="Y170" s="209"/>
      <c r="Z170" s="209"/>
      <c r="AA170" s="209"/>
      <c r="AB170" s="209"/>
      <c r="AC170" s="209"/>
      <c r="AD170" s="209"/>
      <c r="AE170" s="209"/>
      <c r="AF170" s="209"/>
      <c r="AG170" s="209"/>
      <c r="AH170" s="209"/>
      <c r="AI170" s="209"/>
      <c r="AJ170" s="209"/>
      <c r="AK170" s="209"/>
      <c r="AL170" s="209"/>
      <c r="AM170" s="209"/>
      <c r="AN170" s="209"/>
      <c r="AO170" s="209"/>
      <c r="AP170" s="209"/>
      <c r="AQ170" s="209"/>
      <c r="AR170" s="209"/>
      <c r="AS170" s="209"/>
      <c r="AT170" s="209"/>
      <c r="AU170" s="209"/>
      <c r="AV170" s="209"/>
      <c r="AW170" s="209"/>
      <c r="AX170" s="209"/>
      <c r="AY170" s="209"/>
      <c r="AZ170" s="209"/>
      <c r="BA170" s="209"/>
      <c r="BB170" s="209"/>
      <c r="BC170" s="209"/>
      <c r="BD170" s="209"/>
      <c r="BE170" s="209"/>
      <c r="BF170" s="209"/>
      <c r="BG170" s="209"/>
      <c r="BH170" s="209"/>
      <c r="BI170" s="209"/>
      <c r="BJ170" s="209"/>
      <c r="BK170" s="209"/>
      <c r="BL170" s="209"/>
      <c r="BM170" s="209"/>
      <c r="BN170" s="209"/>
      <c r="BO170" s="209"/>
      <c r="BP170" s="209"/>
    </row>
    <row r="171" spans="2:68" ht="15">
      <c r="B171" s="209"/>
      <c r="C171" s="209"/>
      <c r="D171" s="226"/>
      <c r="E171" s="209"/>
      <c r="F171" s="209"/>
      <c r="G171" s="209"/>
      <c r="H171" s="209"/>
      <c r="I171" s="209"/>
      <c r="J171" s="209"/>
      <c r="K171" s="209"/>
      <c r="L171" s="209"/>
      <c r="M171" s="209"/>
      <c r="N171" s="209"/>
      <c r="O171" s="209"/>
      <c r="P171" s="209"/>
      <c r="Q171" s="209"/>
      <c r="R171" s="209"/>
      <c r="S171" s="209"/>
      <c r="T171" s="209"/>
      <c r="U171" s="209"/>
      <c r="V171" s="209"/>
      <c r="W171" s="209"/>
      <c r="X171" s="209"/>
      <c r="Y171" s="209"/>
      <c r="Z171" s="209"/>
      <c r="AA171" s="209"/>
      <c r="AB171" s="209"/>
      <c r="AC171" s="209"/>
      <c r="AD171" s="209"/>
      <c r="AE171" s="209"/>
      <c r="AF171" s="209"/>
      <c r="AG171" s="209"/>
      <c r="AH171" s="209"/>
      <c r="AI171" s="209"/>
      <c r="AJ171" s="209"/>
      <c r="AK171" s="209"/>
      <c r="AL171" s="209"/>
      <c r="AM171" s="209"/>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09"/>
    </row>
    <row r="172" spans="2:68" ht="15">
      <c r="B172" s="209"/>
      <c r="C172" s="209"/>
      <c r="D172" s="226"/>
      <c r="E172" s="209"/>
      <c r="F172" s="209"/>
      <c r="G172" s="209"/>
      <c r="H172" s="209"/>
      <c r="I172" s="209"/>
      <c r="J172" s="209"/>
      <c r="K172" s="209"/>
      <c r="L172" s="209"/>
      <c r="M172" s="209"/>
      <c r="N172" s="209"/>
      <c r="O172" s="209"/>
      <c r="P172" s="209"/>
      <c r="Q172" s="209"/>
      <c r="R172" s="209"/>
      <c r="S172" s="209"/>
      <c r="T172" s="209"/>
      <c r="U172" s="209"/>
      <c r="V172" s="209"/>
      <c r="W172" s="209"/>
      <c r="X172" s="209"/>
      <c r="Y172" s="209"/>
      <c r="Z172" s="209"/>
      <c r="AA172" s="209"/>
      <c r="AB172" s="209"/>
      <c r="AC172" s="209"/>
      <c r="AD172" s="209"/>
      <c r="AE172" s="209"/>
      <c r="AF172" s="209"/>
      <c r="AG172" s="209"/>
      <c r="AH172" s="209"/>
      <c r="AI172" s="209"/>
      <c r="AJ172" s="209"/>
      <c r="AK172" s="209"/>
      <c r="AL172" s="209"/>
      <c r="AM172" s="209"/>
      <c r="AN172" s="209"/>
      <c r="AO172" s="209"/>
      <c r="AP172" s="209"/>
      <c r="AQ172" s="209"/>
      <c r="AR172" s="209"/>
      <c r="AS172" s="209"/>
      <c r="AT172" s="209"/>
      <c r="AU172" s="209"/>
      <c r="AV172" s="209"/>
      <c r="AW172" s="209"/>
      <c r="AX172" s="209"/>
      <c r="AY172" s="209"/>
      <c r="AZ172" s="209"/>
      <c r="BA172" s="209"/>
      <c r="BB172" s="209"/>
      <c r="BC172" s="209"/>
      <c r="BD172" s="209"/>
      <c r="BE172" s="209"/>
      <c r="BF172" s="209"/>
      <c r="BG172" s="209"/>
      <c r="BH172" s="209"/>
      <c r="BI172" s="209"/>
      <c r="BJ172" s="209"/>
      <c r="BK172" s="209"/>
      <c r="BL172" s="209"/>
      <c r="BM172" s="209"/>
      <c r="BN172" s="209"/>
      <c r="BO172" s="209"/>
      <c r="BP172" s="209"/>
    </row>
    <row r="173" spans="2:68" ht="15">
      <c r="B173" s="209"/>
      <c r="C173" s="209"/>
      <c r="D173" s="226"/>
      <c r="E173" s="209"/>
      <c r="F173" s="209"/>
      <c r="G173" s="209"/>
      <c r="H173" s="209"/>
      <c r="I173" s="209"/>
      <c r="J173" s="209"/>
      <c r="K173" s="209"/>
      <c r="L173" s="209"/>
      <c r="M173" s="209"/>
      <c r="N173" s="209"/>
      <c r="O173" s="209"/>
      <c r="P173" s="209"/>
      <c r="Q173" s="209"/>
      <c r="R173" s="209"/>
      <c r="S173" s="209"/>
      <c r="T173" s="209"/>
      <c r="U173" s="209"/>
      <c r="V173" s="209"/>
      <c r="W173" s="209"/>
      <c r="X173" s="209"/>
      <c r="Y173" s="209"/>
      <c r="Z173" s="209"/>
      <c r="AA173" s="209"/>
      <c r="AB173" s="209"/>
      <c r="AC173" s="209"/>
      <c r="AD173" s="209"/>
      <c r="AE173" s="209"/>
      <c r="AF173" s="209"/>
      <c r="AG173" s="209"/>
      <c r="AH173" s="209"/>
      <c r="AI173" s="209"/>
      <c r="AJ173" s="209"/>
      <c r="AK173" s="209"/>
      <c r="AL173" s="209"/>
      <c r="AM173" s="209"/>
      <c r="AN173" s="209"/>
      <c r="AO173" s="209"/>
      <c r="AP173" s="209"/>
      <c r="AQ173" s="209"/>
      <c r="AR173" s="209"/>
      <c r="AS173" s="209"/>
      <c r="AT173" s="209"/>
      <c r="AU173" s="209"/>
      <c r="AV173" s="209"/>
      <c r="AW173" s="209"/>
      <c r="AX173" s="209"/>
      <c r="AY173" s="209"/>
      <c r="AZ173" s="209"/>
      <c r="BA173" s="209"/>
      <c r="BB173" s="209"/>
      <c r="BC173" s="209"/>
      <c r="BD173" s="209"/>
      <c r="BE173" s="209"/>
      <c r="BF173" s="209"/>
      <c r="BG173" s="209"/>
      <c r="BH173" s="209"/>
      <c r="BI173" s="209"/>
      <c r="BJ173" s="209"/>
      <c r="BK173" s="209"/>
      <c r="BL173" s="209"/>
      <c r="BM173" s="209"/>
      <c r="BN173" s="209"/>
      <c r="BO173" s="209"/>
      <c r="BP173" s="209"/>
    </row>
    <row r="174" spans="2:68" ht="15">
      <c r="B174" s="209"/>
      <c r="C174" s="209"/>
      <c r="D174" s="226"/>
      <c r="E174" s="209"/>
      <c r="F174" s="209"/>
      <c r="G174" s="209"/>
      <c r="H174" s="209"/>
      <c r="I174" s="209"/>
      <c r="J174" s="209"/>
      <c r="K174" s="209"/>
      <c r="L174" s="209"/>
      <c r="M174" s="209"/>
      <c r="N174" s="209"/>
      <c r="O174" s="209"/>
      <c r="P174" s="209"/>
      <c r="Q174" s="209"/>
      <c r="R174" s="209"/>
      <c r="S174" s="209"/>
      <c r="T174" s="209"/>
      <c r="U174" s="209"/>
      <c r="V174" s="209"/>
      <c r="W174" s="209"/>
      <c r="X174" s="209"/>
      <c r="Y174" s="209"/>
      <c r="Z174" s="209"/>
      <c r="AA174" s="209"/>
      <c r="AB174" s="209"/>
      <c r="AC174" s="209"/>
      <c r="AD174" s="209"/>
      <c r="AE174" s="209"/>
      <c r="AF174" s="209"/>
      <c r="AG174" s="209"/>
      <c r="AH174" s="209"/>
      <c r="AI174" s="209"/>
      <c r="AJ174" s="209"/>
      <c r="AK174" s="209"/>
      <c r="AL174" s="209"/>
      <c r="AM174" s="209"/>
      <c r="AN174" s="209"/>
      <c r="AO174" s="209"/>
      <c r="AP174" s="209"/>
      <c r="AQ174" s="209"/>
      <c r="AR174" s="209"/>
      <c r="AS174" s="209"/>
      <c r="AT174" s="209"/>
      <c r="AU174" s="209"/>
      <c r="AV174" s="209"/>
      <c r="AW174" s="209"/>
      <c r="AX174" s="209"/>
      <c r="AY174" s="209"/>
      <c r="AZ174" s="209"/>
      <c r="BA174" s="209"/>
      <c r="BB174" s="209"/>
      <c r="BC174" s="209"/>
      <c r="BD174" s="209"/>
      <c r="BE174" s="209"/>
      <c r="BF174" s="209"/>
      <c r="BG174" s="209"/>
      <c r="BH174" s="209"/>
      <c r="BI174" s="209"/>
      <c r="BJ174" s="209"/>
      <c r="BK174" s="209"/>
      <c r="BL174" s="209"/>
      <c r="BM174" s="209"/>
      <c r="BN174" s="209"/>
      <c r="BO174" s="209"/>
      <c r="BP174" s="209"/>
    </row>
    <row r="175" spans="2:68" ht="15">
      <c r="B175" s="209"/>
      <c r="C175" s="209"/>
      <c r="D175" s="226"/>
      <c r="E175" s="209"/>
      <c r="F175" s="209"/>
      <c r="G175" s="209"/>
      <c r="H175" s="209"/>
      <c r="I175" s="209"/>
      <c r="J175" s="209"/>
      <c r="K175" s="209"/>
      <c r="L175" s="209"/>
      <c r="M175" s="209"/>
      <c r="N175" s="209"/>
      <c r="O175" s="209"/>
      <c r="P175" s="209"/>
      <c r="Q175" s="209"/>
      <c r="R175" s="209"/>
      <c r="S175" s="209"/>
      <c r="T175" s="209"/>
      <c r="U175" s="209"/>
      <c r="V175" s="209"/>
      <c r="W175" s="209"/>
      <c r="X175" s="209"/>
      <c r="Y175" s="209"/>
      <c r="Z175" s="209"/>
      <c r="AA175" s="209"/>
      <c r="AB175" s="209"/>
      <c r="AC175" s="209"/>
      <c r="AD175" s="209"/>
      <c r="AE175" s="209"/>
      <c r="AF175" s="209"/>
      <c r="AG175" s="209"/>
      <c r="AH175" s="209"/>
      <c r="AI175" s="209"/>
      <c r="AJ175" s="209"/>
      <c r="AK175" s="209"/>
      <c r="AL175" s="209"/>
      <c r="AM175" s="209"/>
      <c r="AN175" s="209"/>
      <c r="AO175" s="209"/>
      <c r="AP175" s="209"/>
      <c r="AQ175" s="209"/>
      <c r="AR175" s="209"/>
      <c r="AS175" s="209"/>
      <c r="AT175" s="209"/>
      <c r="AU175" s="209"/>
      <c r="AV175" s="209"/>
      <c r="AW175" s="209"/>
      <c r="AX175" s="209"/>
      <c r="AY175" s="209"/>
      <c r="AZ175" s="209"/>
      <c r="BA175" s="209"/>
      <c r="BB175" s="209"/>
      <c r="BC175" s="209"/>
      <c r="BD175" s="209"/>
      <c r="BE175" s="209"/>
      <c r="BF175" s="209"/>
      <c r="BG175" s="209"/>
      <c r="BH175" s="209"/>
      <c r="BI175" s="209"/>
      <c r="BJ175" s="209"/>
      <c r="BK175" s="209"/>
      <c r="BL175" s="209"/>
      <c r="BM175" s="209"/>
      <c r="BN175" s="209"/>
      <c r="BO175" s="209"/>
      <c r="BP175" s="209"/>
    </row>
    <row r="176" spans="2:68" ht="15">
      <c r="B176" s="209"/>
      <c r="C176" s="209"/>
      <c r="D176" s="226"/>
      <c r="E176" s="209"/>
      <c r="F176" s="209"/>
      <c r="G176" s="209"/>
      <c r="H176" s="209"/>
      <c r="I176" s="209"/>
      <c r="J176" s="209"/>
      <c r="K176" s="209"/>
      <c r="L176" s="209"/>
      <c r="M176" s="209"/>
      <c r="N176" s="209"/>
      <c r="O176" s="209"/>
      <c r="P176" s="209"/>
      <c r="Q176" s="209"/>
      <c r="R176" s="209"/>
      <c r="S176" s="209"/>
      <c r="T176" s="209"/>
      <c r="U176" s="209"/>
      <c r="V176" s="209"/>
      <c r="W176" s="209"/>
      <c r="X176" s="209"/>
      <c r="Y176" s="209"/>
      <c r="Z176" s="209"/>
      <c r="AA176" s="209"/>
      <c r="AB176" s="209"/>
      <c r="AC176" s="209"/>
      <c r="AD176" s="209"/>
      <c r="AE176" s="209"/>
      <c r="AF176" s="209"/>
      <c r="AG176" s="209"/>
      <c r="AH176" s="209"/>
      <c r="AI176" s="209"/>
      <c r="AJ176" s="209"/>
      <c r="AK176" s="209"/>
      <c r="AL176" s="209"/>
      <c r="AM176" s="209"/>
      <c r="AN176" s="209"/>
      <c r="AO176" s="209"/>
      <c r="AP176" s="209"/>
      <c r="AQ176" s="209"/>
      <c r="AR176" s="209"/>
      <c r="AS176" s="209"/>
      <c r="AT176" s="209"/>
      <c r="AU176" s="209"/>
      <c r="AV176" s="209"/>
      <c r="AW176" s="209"/>
      <c r="AX176" s="209"/>
      <c r="AY176" s="209"/>
      <c r="AZ176" s="209"/>
      <c r="BA176" s="209"/>
      <c r="BB176" s="209"/>
      <c r="BC176" s="209"/>
      <c r="BD176" s="209"/>
      <c r="BE176" s="209"/>
      <c r="BF176" s="209"/>
      <c r="BG176" s="209"/>
      <c r="BH176" s="209"/>
      <c r="BI176" s="209"/>
      <c r="BJ176" s="209"/>
      <c r="BK176" s="209"/>
      <c r="BL176" s="209"/>
      <c r="BM176" s="209"/>
      <c r="BN176" s="209"/>
      <c r="BO176" s="209"/>
      <c r="BP176" s="209"/>
    </row>
    <row r="177" spans="2:68" ht="15">
      <c r="B177" s="209"/>
      <c r="C177" s="209"/>
      <c r="D177" s="226"/>
      <c r="E177" s="209"/>
      <c r="F177" s="209"/>
      <c r="G177" s="209"/>
      <c r="H177" s="209"/>
      <c r="I177" s="209"/>
      <c r="J177" s="209"/>
      <c r="K177" s="209"/>
      <c r="L177" s="209"/>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row>
    <row r="178" spans="2:68" ht="15">
      <c r="B178" s="209"/>
      <c r="C178" s="209"/>
      <c r="D178" s="226"/>
      <c r="E178" s="209"/>
      <c r="F178" s="209"/>
      <c r="G178" s="209"/>
      <c r="H178" s="209"/>
      <c r="I178" s="209"/>
      <c r="J178" s="209"/>
      <c r="K178" s="209"/>
      <c r="L178" s="209"/>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row>
    <row r="179" spans="2:68" ht="15">
      <c r="B179" s="209"/>
      <c r="C179" s="209"/>
      <c r="D179" s="226"/>
      <c r="E179" s="209"/>
      <c r="F179" s="209"/>
      <c r="G179" s="209"/>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row>
    <row r="180" spans="2:68" ht="15">
      <c r="B180" s="209"/>
      <c r="C180" s="209"/>
      <c r="D180" s="226"/>
      <c r="E180" s="209"/>
      <c r="F180" s="209"/>
      <c r="G180" s="209"/>
      <c r="H180" s="209"/>
      <c r="I180" s="209"/>
      <c r="J180" s="209"/>
      <c r="K180" s="209"/>
      <c r="L180" s="209"/>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row>
    <row r="181" spans="2:68" ht="15">
      <c r="B181" s="209"/>
      <c r="C181" s="209"/>
      <c r="D181" s="226"/>
      <c r="E181" s="209"/>
      <c r="F181" s="209"/>
      <c r="G181" s="209"/>
      <c r="H181" s="209"/>
      <c r="I181" s="209"/>
      <c r="J181" s="209"/>
      <c r="K181" s="209"/>
      <c r="L181" s="209"/>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row>
    <row r="182" spans="2:68" ht="15">
      <c r="B182" s="209"/>
      <c r="C182" s="209"/>
      <c r="D182" s="226"/>
      <c r="E182" s="209"/>
      <c r="F182" s="209"/>
      <c r="G182" s="209"/>
      <c r="H182" s="209"/>
      <c r="I182" s="209"/>
      <c r="J182" s="209"/>
      <c r="K182" s="209"/>
      <c r="L182" s="209"/>
      <c r="M182" s="209"/>
      <c r="N182" s="209"/>
      <c r="O182" s="209"/>
      <c r="P182" s="209"/>
      <c r="Q182" s="209"/>
      <c r="R182" s="209"/>
      <c r="S182" s="209"/>
      <c r="T182" s="209"/>
      <c r="U182" s="209"/>
      <c r="V182" s="209"/>
      <c r="W182" s="209"/>
      <c r="X182" s="209"/>
      <c r="Y182" s="209"/>
      <c r="Z182" s="209"/>
      <c r="AA182" s="209"/>
      <c r="AB182" s="209"/>
      <c r="AC182" s="209"/>
      <c r="AD182" s="209"/>
      <c r="AE182" s="209"/>
      <c r="AF182" s="209"/>
      <c r="AG182" s="209"/>
      <c r="AH182" s="209"/>
      <c r="AI182" s="209"/>
      <c r="AJ182" s="209"/>
      <c r="AK182" s="209"/>
      <c r="AL182" s="209"/>
      <c r="AM182" s="209"/>
      <c r="AN182" s="209"/>
      <c r="AO182" s="209"/>
      <c r="AP182" s="209"/>
      <c r="AQ182" s="209"/>
      <c r="AR182" s="209"/>
      <c r="AS182" s="209"/>
      <c r="AT182" s="209"/>
      <c r="AU182" s="209"/>
      <c r="AV182" s="209"/>
      <c r="AW182" s="209"/>
      <c r="AX182" s="209"/>
      <c r="AY182" s="209"/>
      <c r="AZ182" s="209"/>
      <c r="BA182" s="209"/>
      <c r="BB182" s="209"/>
      <c r="BC182" s="209"/>
      <c r="BD182" s="209"/>
      <c r="BE182" s="209"/>
      <c r="BF182" s="209"/>
      <c r="BG182" s="209"/>
      <c r="BH182" s="209"/>
      <c r="BI182" s="209"/>
      <c r="BJ182" s="209"/>
      <c r="BK182" s="209"/>
      <c r="BL182" s="209"/>
      <c r="BM182" s="209"/>
      <c r="BN182" s="209"/>
      <c r="BO182" s="209"/>
      <c r="BP182" s="209"/>
    </row>
    <row r="183" spans="2:68" ht="15">
      <c r="B183" s="209"/>
      <c r="C183" s="209"/>
      <c r="D183" s="226"/>
      <c r="E183" s="209"/>
      <c r="F183" s="209"/>
      <c r="G183" s="209"/>
      <c r="H183" s="209"/>
      <c r="I183" s="209"/>
      <c r="J183" s="209"/>
      <c r="K183" s="209"/>
      <c r="L183" s="209"/>
      <c r="M183" s="209"/>
      <c r="N183" s="209"/>
      <c r="O183" s="209"/>
      <c r="P183" s="209"/>
      <c r="Q183" s="209"/>
      <c r="R183" s="209"/>
      <c r="S183" s="209"/>
      <c r="T183" s="209"/>
      <c r="U183" s="209"/>
      <c r="V183" s="209"/>
      <c r="W183" s="209"/>
      <c r="X183" s="209"/>
      <c r="Y183" s="209"/>
      <c r="Z183" s="209"/>
      <c r="AA183" s="209"/>
      <c r="AB183" s="209"/>
      <c r="AC183" s="209"/>
      <c r="AD183" s="209"/>
      <c r="AE183" s="209"/>
      <c r="AF183" s="209"/>
      <c r="AG183" s="209"/>
      <c r="AH183" s="209"/>
      <c r="AI183" s="209"/>
      <c r="AJ183" s="209"/>
      <c r="AK183" s="209"/>
      <c r="AL183" s="209"/>
      <c r="AM183" s="209"/>
      <c r="AN183" s="209"/>
      <c r="AO183" s="209"/>
      <c r="AP183" s="209"/>
      <c r="AQ183" s="209"/>
      <c r="AR183" s="209"/>
      <c r="AS183" s="209"/>
      <c r="AT183" s="209"/>
      <c r="AU183" s="209"/>
      <c r="AV183" s="209"/>
      <c r="AW183" s="209"/>
      <c r="AX183" s="209"/>
      <c r="AY183" s="209"/>
      <c r="AZ183" s="209"/>
      <c r="BA183" s="209"/>
      <c r="BB183" s="209"/>
      <c r="BC183" s="209"/>
      <c r="BD183" s="209"/>
      <c r="BE183" s="209"/>
      <c r="BF183" s="209"/>
      <c r="BG183" s="209"/>
      <c r="BH183" s="209"/>
      <c r="BI183" s="209"/>
      <c r="BJ183" s="209"/>
      <c r="BK183" s="209"/>
      <c r="BL183" s="209"/>
      <c r="BM183" s="209"/>
      <c r="BN183" s="209"/>
      <c r="BO183" s="209"/>
      <c r="BP183" s="209"/>
    </row>
    <row r="184" spans="2:68" ht="15">
      <c r="B184" s="209"/>
      <c r="C184" s="209"/>
      <c r="D184" s="226"/>
      <c r="E184" s="209"/>
      <c r="F184" s="209"/>
      <c r="G184" s="209"/>
      <c r="H184" s="209"/>
      <c r="I184" s="209"/>
      <c r="J184" s="209"/>
      <c r="K184" s="209"/>
      <c r="L184" s="209"/>
      <c r="M184" s="209"/>
      <c r="N184" s="209"/>
      <c r="O184" s="209"/>
      <c r="P184" s="209"/>
      <c r="Q184" s="209"/>
      <c r="R184" s="209"/>
      <c r="S184" s="209"/>
      <c r="T184" s="209"/>
      <c r="U184" s="209"/>
      <c r="V184" s="209"/>
      <c r="W184" s="209"/>
      <c r="X184" s="209"/>
      <c r="Y184" s="209"/>
      <c r="Z184" s="209"/>
      <c r="AA184" s="209"/>
      <c r="AB184" s="209"/>
      <c r="AC184" s="209"/>
      <c r="AD184" s="209"/>
      <c r="AE184" s="209"/>
      <c r="AF184" s="209"/>
      <c r="AG184" s="209"/>
      <c r="AH184" s="209"/>
      <c r="AI184" s="209"/>
      <c r="AJ184" s="209"/>
      <c r="AK184" s="209"/>
      <c r="AL184" s="209"/>
      <c r="AM184" s="209"/>
      <c r="AN184" s="209"/>
      <c r="AO184" s="209"/>
      <c r="AP184" s="209"/>
      <c r="AQ184" s="209"/>
      <c r="AR184" s="209"/>
      <c r="AS184" s="209"/>
      <c r="AT184" s="209"/>
      <c r="AU184" s="209"/>
      <c r="AV184" s="209"/>
      <c r="AW184" s="209"/>
      <c r="AX184" s="209"/>
      <c r="AY184" s="209"/>
      <c r="AZ184" s="209"/>
      <c r="BA184" s="209"/>
      <c r="BB184" s="209"/>
      <c r="BC184" s="209"/>
      <c r="BD184" s="209"/>
      <c r="BE184" s="209"/>
      <c r="BF184" s="209"/>
      <c r="BG184" s="209"/>
      <c r="BH184" s="209"/>
      <c r="BI184" s="209"/>
      <c r="BJ184" s="209"/>
      <c r="BK184" s="209"/>
      <c r="BL184" s="209"/>
      <c r="BM184" s="209"/>
      <c r="BN184" s="209"/>
      <c r="BO184" s="209"/>
      <c r="BP184" s="209"/>
    </row>
    <row r="185" spans="2:68" ht="15">
      <c r="B185" s="209"/>
      <c r="C185" s="209"/>
      <c r="D185" s="226"/>
      <c r="E185" s="209"/>
      <c r="F185" s="209"/>
      <c r="G185" s="209"/>
      <c r="H185" s="209"/>
      <c r="I185" s="209"/>
      <c r="J185" s="209"/>
      <c r="K185" s="209"/>
      <c r="L185" s="209"/>
      <c r="M185" s="209"/>
      <c r="N185" s="209"/>
      <c r="O185" s="209"/>
      <c r="P185" s="209"/>
      <c r="Q185" s="209"/>
      <c r="R185" s="209"/>
      <c r="S185" s="209"/>
      <c r="T185" s="209"/>
      <c r="U185" s="209"/>
      <c r="V185" s="209"/>
      <c r="W185" s="209"/>
      <c r="X185" s="209"/>
      <c r="Y185" s="209"/>
      <c r="Z185" s="209"/>
      <c r="AA185" s="209"/>
      <c r="AB185" s="209"/>
      <c r="AC185" s="209"/>
      <c r="AD185" s="209"/>
      <c r="AE185" s="209"/>
      <c r="AF185" s="209"/>
      <c r="AG185" s="209"/>
      <c r="AH185" s="209"/>
      <c r="AI185" s="209"/>
      <c r="AJ185" s="209"/>
      <c r="AK185" s="209"/>
      <c r="AL185" s="209"/>
      <c r="AM185" s="209"/>
      <c r="AN185" s="209"/>
      <c r="AO185" s="209"/>
      <c r="AP185" s="209"/>
      <c r="AQ185" s="209"/>
      <c r="AR185" s="209"/>
      <c r="AS185" s="209"/>
      <c r="AT185" s="209"/>
      <c r="AU185" s="209"/>
      <c r="AV185" s="209"/>
      <c r="AW185" s="209"/>
      <c r="AX185" s="209"/>
      <c r="AY185" s="209"/>
      <c r="AZ185" s="209"/>
      <c r="BA185" s="209"/>
      <c r="BB185" s="209"/>
      <c r="BC185" s="209"/>
      <c r="BD185" s="209"/>
      <c r="BE185" s="209"/>
      <c r="BF185" s="209"/>
      <c r="BG185" s="209"/>
      <c r="BH185" s="209"/>
      <c r="BI185" s="209"/>
      <c r="BJ185" s="209"/>
      <c r="BK185" s="209"/>
      <c r="BL185" s="209"/>
      <c r="BM185" s="209"/>
      <c r="BN185" s="209"/>
      <c r="BO185" s="209"/>
      <c r="BP185" s="209"/>
    </row>
    <row r="186" spans="2:68" ht="15">
      <c r="B186" s="209"/>
      <c r="C186" s="209"/>
      <c r="D186" s="226"/>
      <c r="E186" s="209"/>
      <c r="F186" s="209"/>
      <c r="G186" s="209"/>
      <c r="H186" s="209"/>
      <c r="I186" s="209"/>
      <c r="J186" s="209"/>
      <c r="K186" s="209"/>
      <c r="L186" s="209"/>
      <c r="M186" s="209"/>
      <c r="N186" s="209"/>
      <c r="O186" s="209"/>
      <c r="P186" s="209"/>
      <c r="Q186" s="209"/>
      <c r="R186" s="209"/>
      <c r="S186" s="209"/>
      <c r="T186" s="209"/>
      <c r="U186" s="209"/>
      <c r="V186" s="209"/>
      <c r="W186" s="209"/>
      <c r="X186" s="209"/>
      <c r="Y186" s="209"/>
      <c r="Z186" s="209"/>
      <c r="AA186" s="209"/>
      <c r="AB186" s="209"/>
      <c r="AC186" s="209"/>
      <c r="AD186" s="209"/>
      <c r="AE186" s="209"/>
      <c r="AF186" s="209"/>
      <c r="AG186" s="209"/>
      <c r="AH186" s="209"/>
      <c r="AI186" s="209"/>
      <c r="AJ186" s="209"/>
      <c r="AK186" s="209"/>
      <c r="AL186" s="209"/>
      <c r="AM186" s="209"/>
      <c r="AN186" s="209"/>
      <c r="AO186" s="209"/>
      <c r="AP186" s="209"/>
      <c r="AQ186" s="209"/>
      <c r="AR186" s="209"/>
      <c r="AS186" s="209"/>
      <c r="AT186" s="209"/>
      <c r="AU186" s="209"/>
      <c r="AV186" s="209"/>
      <c r="AW186" s="209"/>
      <c r="AX186" s="209"/>
      <c r="AY186" s="209"/>
      <c r="AZ186" s="209"/>
      <c r="BA186" s="209"/>
      <c r="BB186" s="209"/>
      <c r="BC186" s="209"/>
      <c r="BD186" s="209"/>
      <c r="BE186" s="209"/>
      <c r="BF186" s="209"/>
      <c r="BG186" s="209"/>
      <c r="BH186" s="209"/>
      <c r="BI186" s="209"/>
      <c r="BJ186" s="209"/>
      <c r="BK186" s="209"/>
      <c r="BL186" s="209"/>
      <c r="BM186" s="209"/>
      <c r="BN186" s="209"/>
      <c r="BO186" s="209"/>
      <c r="BP186" s="209"/>
    </row>
    <row r="187" spans="2:68" ht="15">
      <c r="B187" s="209"/>
      <c r="C187" s="209"/>
      <c r="D187" s="226"/>
      <c r="E187" s="209"/>
      <c r="F187" s="209"/>
      <c r="G187" s="209"/>
      <c r="H187" s="209"/>
      <c r="I187" s="209"/>
      <c r="J187" s="209"/>
      <c r="K187" s="209"/>
      <c r="L187" s="209"/>
      <c r="M187" s="209"/>
      <c r="N187" s="209"/>
      <c r="O187" s="209"/>
      <c r="P187" s="209"/>
      <c r="Q187" s="209"/>
      <c r="R187" s="209"/>
      <c r="S187" s="209"/>
      <c r="T187" s="209"/>
      <c r="U187" s="209"/>
      <c r="V187" s="209"/>
      <c r="W187" s="209"/>
      <c r="X187" s="209"/>
      <c r="Y187" s="209"/>
      <c r="Z187" s="209"/>
      <c r="AA187" s="209"/>
      <c r="AB187" s="209"/>
      <c r="AC187" s="209"/>
      <c r="AD187" s="209"/>
      <c r="AE187" s="209"/>
      <c r="AF187" s="209"/>
      <c r="AG187" s="209"/>
      <c r="AH187" s="209"/>
      <c r="AI187" s="209"/>
      <c r="AJ187" s="209"/>
      <c r="AK187" s="209"/>
      <c r="AL187" s="209"/>
      <c r="AM187" s="209"/>
      <c r="AN187" s="209"/>
      <c r="AO187" s="209"/>
      <c r="AP187" s="209"/>
      <c r="AQ187" s="209"/>
      <c r="AR187" s="209"/>
      <c r="AS187" s="209"/>
      <c r="AT187" s="209"/>
      <c r="AU187" s="209"/>
      <c r="AV187" s="209"/>
      <c r="AW187" s="209"/>
      <c r="AX187" s="209"/>
      <c r="AY187" s="209"/>
      <c r="AZ187" s="209"/>
      <c r="BA187" s="209"/>
      <c r="BB187" s="209"/>
      <c r="BC187" s="209"/>
      <c r="BD187" s="209"/>
      <c r="BE187" s="209"/>
      <c r="BF187" s="209"/>
      <c r="BG187" s="209"/>
      <c r="BH187" s="209"/>
      <c r="BI187" s="209"/>
      <c r="BJ187" s="209"/>
      <c r="BK187" s="209"/>
      <c r="BL187" s="209"/>
      <c r="BM187" s="209"/>
      <c r="BN187" s="209"/>
      <c r="BO187" s="209"/>
      <c r="BP187" s="209"/>
    </row>
    <row r="188" spans="2:68" ht="15">
      <c r="B188" s="209"/>
      <c r="C188" s="209"/>
      <c r="D188" s="226"/>
      <c r="E188" s="209"/>
      <c r="F188" s="209"/>
      <c r="G188" s="209"/>
      <c r="H188" s="209"/>
      <c r="I188" s="209"/>
      <c r="J188" s="209"/>
      <c r="K188" s="209"/>
      <c r="L188" s="209"/>
      <c r="M188" s="209"/>
      <c r="N188" s="209"/>
      <c r="O188" s="209"/>
      <c r="P188" s="209"/>
      <c r="Q188" s="209"/>
      <c r="R188" s="209"/>
      <c r="S188" s="209"/>
      <c r="T188" s="209"/>
      <c r="U188" s="209"/>
      <c r="V188" s="209"/>
      <c r="W188" s="209"/>
      <c r="X188" s="209"/>
      <c r="Y188" s="209"/>
      <c r="Z188" s="209"/>
      <c r="AA188" s="209"/>
      <c r="AB188" s="209"/>
      <c r="AC188" s="209"/>
      <c r="AD188" s="209"/>
      <c r="AE188" s="209"/>
      <c r="AF188" s="209"/>
      <c r="AG188" s="209"/>
      <c r="AH188" s="209"/>
      <c r="AI188" s="209"/>
      <c r="AJ188" s="209"/>
      <c r="AK188" s="209"/>
      <c r="AL188" s="209"/>
      <c r="AM188" s="209"/>
      <c r="AN188" s="209"/>
      <c r="AO188" s="209"/>
      <c r="AP188" s="209"/>
      <c r="AQ188" s="209"/>
      <c r="AR188" s="209"/>
      <c r="AS188" s="209"/>
      <c r="AT188" s="209"/>
      <c r="AU188" s="209"/>
      <c r="AV188" s="209"/>
      <c r="AW188" s="209"/>
      <c r="AX188" s="209"/>
      <c r="AY188" s="209"/>
      <c r="AZ188" s="209"/>
      <c r="BA188" s="209"/>
      <c r="BB188" s="209"/>
      <c r="BC188" s="209"/>
      <c r="BD188" s="209"/>
      <c r="BE188" s="209"/>
      <c r="BF188" s="209"/>
      <c r="BG188" s="209"/>
      <c r="BH188" s="209"/>
      <c r="BI188" s="209"/>
      <c r="BJ188" s="209"/>
      <c r="BK188" s="209"/>
      <c r="BL188" s="209"/>
      <c r="BM188" s="209"/>
      <c r="BN188" s="209"/>
      <c r="BO188" s="209"/>
      <c r="BP188" s="209"/>
    </row>
    <row r="189" spans="2:68" ht="15">
      <c r="B189" s="209"/>
      <c r="C189" s="209"/>
      <c r="D189" s="226"/>
      <c r="E189" s="209"/>
      <c r="F189" s="209"/>
      <c r="G189" s="209"/>
      <c r="H189" s="209"/>
      <c r="I189" s="209"/>
      <c r="J189" s="209"/>
      <c r="K189" s="209"/>
      <c r="L189" s="209"/>
      <c r="M189" s="209"/>
      <c r="N189" s="209"/>
      <c r="O189" s="209"/>
      <c r="P189" s="209"/>
      <c r="Q189" s="209"/>
      <c r="R189" s="209"/>
      <c r="S189" s="209"/>
      <c r="T189" s="209"/>
      <c r="U189" s="209"/>
      <c r="V189" s="209"/>
      <c r="W189" s="209"/>
      <c r="X189" s="209"/>
      <c r="Y189" s="209"/>
      <c r="Z189" s="209"/>
      <c r="AA189" s="209"/>
      <c r="AB189" s="209"/>
      <c r="AC189" s="209"/>
      <c r="AD189" s="209"/>
      <c r="AE189" s="209"/>
      <c r="AF189" s="209"/>
      <c r="AG189" s="209"/>
      <c r="AH189" s="209"/>
      <c r="AI189" s="209"/>
      <c r="AJ189" s="209"/>
      <c r="AK189" s="209"/>
      <c r="AL189" s="209"/>
      <c r="AM189" s="209"/>
      <c r="AN189" s="209"/>
      <c r="AO189" s="209"/>
      <c r="AP189" s="209"/>
      <c r="AQ189" s="209"/>
      <c r="AR189" s="209"/>
      <c r="AS189" s="209"/>
      <c r="AT189" s="209"/>
      <c r="AU189" s="209"/>
      <c r="AV189" s="209"/>
      <c r="AW189" s="209"/>
      <c r="AX189" s="209"/>
      <c r="AY189" s="209"/>
      <c r="AZ189" s="209"/>
      <c r="BA189" s="209"/>
      <c r="BB189" s="209"/>
      <c r="BC189" s="209"/>
      <c r="BD189" s="209"/>
      <c r="BE189" s="209"/>
      <c r="BF189" s="209"/>
      <c r="BG189" s="209"/>
      <c r="BH189" s="209"/>
      <c r="BI189" s="209"/>
      <c r="BJ189" s="209"/>
      <c r="BK189" s="209"/>
      <c r="BL189" s="209"/>
      <c r="BM189" s="209"/>
      <c r="BN189" s="209"/>
      <c r="BO189" s="209"/>
      <c r="BP189" s="209"/>
    </row>
    <row r="190" spans="2:68" ht="15">
      <c r="B190" s="209"/>
      <c r="C190" s="209"/>
      <c r="D190" s="226"/>
      <c r="E190" s="209"/>
      <c r="F190" s="209"/>
      <c r="G190" s="209"/>
      <c r="H190" s="209"/>
      <c r="I190" s="209"/>
      <c r="J190" s="209"/>
      <c r="K190" s="209"/>
      <c r="L190" s="209"/>
      <c r="M190" s="209"/>
      <c r="N190" s="209"/>
      <c r="O190" s="209"/>
      <c r="P190" s="209"/>
      <c r="Q190" s="209"/>
      <c r="R190" s="209"/>
      <c r="S190" s="209"/>
      <c r="T190" s="209"/>
      <c r="U190" s="209"/>
      <c r="V190" s="209"/>
      <c r="W190" s="209"/>
      <c r="X190" s="209"/>
      <c r="Y190" s="209"/>
      <c r="Z190" s="209"/>
      <c r="AA190" s="209"/>
      <c r="AB190" s="209"/>
      <c r="AC190" s="209"/>
      <c r="AD190" s="209"/>
      <c r="AE190" s="209"/>
      <c r="AF190" s="209"/>
      <c r="AG190" s="209"/>
      <c r="AH190" s="209"/>
      <c r="AI190" s="209"/>
      <c r="AJ190" s="209"/>
      <c r="AK190" s="209"/>
      <c r="AL190" s="209"/>
      <c r="AM190" s="209"/>
      <c r="AN190" s="209"/>
      <c r="AO190" s="209"/>
      <c r="AP190" s="209"/>
      <c r="AQ190" s="209"/>
      <c r="AR190" s="209"/>
      <c r="AS190" s="209"/>
      <c r="AT190" s="209"/>
      <c r="AU190" s="209"/>
      <c r="AV190" s="209"/>
      <c r="AW190" s="209"/>
      <c r="AX190" s="209"/>
      <c r="AY190" s="209"/>
      <c r="AZ190" s="209"/>
      <c r="BA190" s="209"/>
      <c r="BB190" s="209"/>
      <c r="BC190" s="209"/>
      <c r="BD190" s="209"/>
      <c r="BE190" s="209"/>
      <c r="BF190" s="209"/>
      <c r="BG190" s="209"/>
      <c r="BH190" s="209"/>
      <c r="BI190" s="209"/>
      <c r="BJ190" s="209"/>
      <c r="BK190" s="209"/>
      <c r="BL190" s="209"/>
      <c r="BM190" s="209"/>
      <c r="BN190" s="209"/>
      <c r="BO190" s="209"/>
      <c r="BP190" s="209"/>
    </row>
    <row r="191" spans="2:68" ht="15">
      <c r="B191" s="209"/>
      <c r="C191" s="209"/>
      <c r="D191" s="226"/>
      <c r="E191" s="209"/>
      <c r="F191" s="209"/>
      <c r="G191" s="209"/>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09"/>
      <c r="AY191" s="209"/>
      <c r="AZ191" s="209"/>
      <c r="BA191" s="209"/>
      <c r="BB191" s="209"/>
      <c r="BC191" s="209"/>
      <c r="BD191" s="209"/>
      <c r="BE191" s="209"/>
      <c r="BF191" s="209"/>
      <c r="BG191" s="209"/>
      <c r="BH191" s="209"/>
      <c r="BI191" s="209"/>
      <c r="BJ191" s="209"/>
      <c r="BK191" s="209"/>
      <c r="BL191" s="209"/>
      <c r="BM191" s="209"/>
      <c r="BN191" s="209"/>
      <c r="BO191" s="209"/>
      <c r="BP191" s="209"/>
    </row>
    <row r="192" spans="2:68" ht="15">
      <c r="B192" s="209"/>
      <c r="C192" s="209"/>
      <c r="D192" s="226"/>
      <c r="E192" s="209"/>
      <c r="F192" s="209"/>
      <c r="G192" s="209"/>
      <c r="H192" s="209"/>
      <c r="I192" s="209"/>
      <c r="J192" s="209"/>
      <c r="K192" s="209"/>
      <c r="L192" s="209"/>
      <c r="M192" s="209"/>
      <c r="N192" s="209"/>
      <c r="O192" s="209"/>
      <c r="P192" s="209"/>
      <c r="Q192" s="209"/>
      <c r="R192" s="209"/>
      <c r="S192" s="209"/>
      <c r="T192" s="209"/>
      <c r="U192" s="209"/>
      <c r="V192" s="209"/>
      <c r="W192" s="209"/>
      <c r="X192" s="209"/>
      <c r="Y192" s="209"/>
      <c r="Z192" s="209"/>
      <c r="AA192" s="209"/>
      <c r="AB192" s="209"/>
      <c r="AC192" s="209"/>
      <c r="AD192" s="209"/>
      <c r="AE192" s="209"/>
      <c r="AF192" s="209"/>
      <c r="AG192" s="209"/>
      <c r="AH192" s="209"/>
      <c r="AI192" s="209"/>
      <c r="AJ192" s="209"/>
      <c r="AK192" s="209"/>
      <c r="AL192" s="209"/>
      <c r="AM192" s="209"/>
      <c r="AN192" s="209"/>
      <c r="AO192" s="209"/>
      <c r="AP192" s="209"/>
      <c r="AQ192" s="209"/>
      <c r="AR192" s="209"/>
      <c r="AS192" s="209"/>
      <c r="AT192" s="209"/>
      <c r="AU192" s="209"/>
      <c r="AV192" s="209"/>
      <c r="AW192" s="209"/>
      <c r="AX192" s="209"/>
      <c r="AY192" s="209"/>
      <c r="AZ192" s="209"/>
      <c r="BA192" s="209"/>
      <c r="BB192" s="209"/>
      <c r="BC192" s="209"/>
      <c r="BD192" s="209"/>
      <c r="BE192" s="209"/>
      <c r="BF192" s="209"/>
      <c r="BG192" s="209"/>
      <c r="BH192" s="209"/>
      <c r="BI192" s="209"/>
      <c r="BJ192" s="209"/>
      <c r="BK192" s="209"/>
      <c r="BL192" s="209"/>
      <c r="BM192" s="209"/>
      <c r="BN192" s="209"/>
      <c r="BO192" s="209"/>
      <c r="BP192" s="209"/>
    </row>
    <row r="193" spans="2:68" ht="15">
      <c r="B193" s="209"/>
      <c r="C193" s="209"/>
      <c r="D193" s="226"/>
      <c r="E193" s="209"/>
      <c r="F193" s="209"/>
      <c r="G193" s="209"/>
      <c r="H193" s="209"/>
      <c r="I193" s="209"/>
      <c r="J193" s="209"/>
      <c r="K193" s="209"/>
      <c r="L193" s="209"/>
      <c r="M193" s="209"/>
      <c r="N193" s="209"/>
      <c r="O193" s="209"/>
      <c r="P193" s="209"/>
      <c r="Q193" s="209"/>
      <c r="R193" s="209"/>
      <c r="S193" s="209"/>
      <c r="T193" s="209"/>
      <c r="U193" s="209"/>
      <c r="V193" s="209"/>
      <c r="W193" s="209"/>
      <c r="X193" s="209"/>
      <c r="Y193" s="209"/>
      <c r="Z193" s="209"/>
      <c r="AA193" s="209"/>
      <c r="AB193" s="209"/>
      <c r="AC193" s="209"/>
      <c r="AD193" s="209"/>
      <c r="AE193" s="209"/>
      <c r="AF193" s="209"/>
      <c r="AG193" s="209"/>
      <c r="AH193" s="209"/>
      <c r="AI193" s="209"/>
      <c r="AJ193" s="209"/>
      <c r="AK193" s="209"/>
      <c r="AL193" s="209"/>
      <c r="AM193" s="209"/>
      <c r="AN193" s="209"/>
      <c r="AO193" s="209"/>
      <c r="AP193" s="209"/>
      <c r="AQ193" s="209"/>
      <c r="AR193" s="209"/>
      <c r="AS193" s="209"/>
      <c r="AT193" s="209"/>
      <c r="AU193" s="209"/>
      <c r="AV193" s="209"/>
      <c r="AW193" s="209"/>
      <c r="AX193" s="209"/>
      <c r="AY193" s="209"/>
      <c r="AZ193" s="209"/>
      <c r="BA193" s="209"/>
      <c r="BB193" s="209"/>
      <c r="BC193" s="209"/>
      <c r="BD193" s="209"/>
      <c r="BE193" s="209"/>
      <c r="BF193" s="209"/>
      <c r="BG193" s="209"/>
      <c r="BH193" s="209"/>
      <c r="BI193" s="209"/>
      <c r="BJ193" s="209"/>
      <c r="BK193" s="209"/>
      <c r="BL193" s="209"/>
      <c r="BM193" s="209"/>
      <c r="BN193" s="209"/>
      <c r="BO193" s="209"/>
      <c r="BP193" s="209"/>
    </row>
    <row r="194" spans="2:68" ht="15">
      <c r="B194" s="209"/>
      <c r="C194" s="209"/>
      <c r="D194" s="226"/>
      <c r="E194" s="209"/>
      <c r="F194" s="209"/>
      <c r="G194" s="209"/>
      <c r="H194" s="209"/>
      <c r="I194" s="209"/>
      <c r="J194" s="209"/>
      <c r="K194" s="209"/>
      <c r="L194" s="209"/>
      <c r="M194" s="209"/>
      <c r="N194" s="209"/>
      <c r="O194" s="209"/>
      <c r="P194" s="209"/>
      <c r="Q194" s="209"/>
      <c r="R194" s="209"/>
      <c r="S194" s="209"/>
      <c r="T194" s="209"/>
      <c r="U194" s="209"/>
      <c r="V194" s="209"/>
      <c r="W194" s="209"/>
      <c r="X194" s="209"/>
      <c r="Y194" s="209"/>
      <c r="Z194" s="209"/>
      <c r="AA194" s="209"/>
      <c r="AB194" s="209"/>
      <c r="AC194" s="209"/>
      <c r="AD194" s="209"/>
      <c r="AE194" s="209"/>
      <c r="AF194" s="209"/>
      <c r="AG194" s="209"/>
      <c r="AH194" s="209"/>
      <c r="AI194" s="209"/>
      <c r="AJ194" s="209"/>
      <c r="AK194" s="209"/>
      <c r="AL194" s="209"/>
      <c r="AM194" s="209"/>
      <c r="AN194" s="209"/>
      <c r="AO194" s="209"/>
      <c r="AP194" s="209"/>
      <c r="AQ194" s="209"/>
      <c r="AR194" s="209"/>
      <c r="AS194" s="209"/>
      <c r="AT194" s="209"/>
      <c r="AU194" s="209"/>
      <c r="AV194" s="209"/>
      <c r="AW194" s="209"/>
      <c r="AX194" s="209"/>
      <c r="AY194" s="209"/>
      <c r="AZ194" s="209"/>
      <c r="BA194" s="209"/>
      <c r="BB194" s="209"/>
      <c r="BC194" s="209"/>
      <c r="BD194" s="209"/>
      <c r="BE194" s="209"/>
      <c r="BF194" s="209"/>
      <c r="BG194" s="209"/>
      <c r="BH194" s="209"/>
      <c r="BI194" s="209"/>
      <c r="BJ194" s="209"/>
      <c r="BK194" s="209"/>
      <c r="BL194" s="209"/>
      <c r="BM194" s="209"/>
      <c r="BN194" s="209"/>
      <c r="BO194" s="209"/>
      <c r="BP194" s="209"/>
    </row>
    <row r="195" spans="2:68" ht="15">
      <c r="B195" s="209"/>
      <c r="C195" s="209"/>
      <c r="D195" s="226"/>
      <c r="E195" s="209"/>
      <c r="F195" s="209"/>
      <c r="G195" s="209"/>
      <c r="H195" s="209"/>
      <c r="I195" s="209"/>
      <c r="J195" s="209"/>
      <c r="K195" s="209"/>
      <c r="L195" s="209"/>
      <c r="M195" s="209"/>
      <c r="N195" s="209"/>
      <c r="O195" s="209"/>
      <c r="P195" s="209"/>
      <c r="Q195" s="209"/>
      <c r="R195" s="209"/>
      <c r="S195" s="209"/>
      <c r="T195" s="209"/>
      <c r="U195" s="209"/>
      <c r="V195" s="209"/>
      <c r="W195" s="209"/>
      <c r="X195" s="209"/>
      <c r="Y195" s="209"/>
      <c r="Z195" s="209"/>
      <c r="AA195" s="209"/>
      <c r="AB195" s="209"/>
      <c r="AC195" s="209"/>
      <c r="AD195" s="209"/>
      <c r="AE195" s="209"/>
      <c r="AF195" s="209"/>
      <c r="AG195" s="209"/>
      <c r="AH195" s="209"/>
      <c r="AI195" s="209"/>
      <c r="AJ195" s="209"/>
      <c r="AK195" s="209"/>
      <c r="AL195" s="209"/>
      <c r="AM195" s="209"/>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09"/>
    </row>
    <row r="196" spans="2:68" ht="15">
      <c r="B196" s="209"/>
      <c r="C196" s="209"/>
      <c r="D196" s="226"/>
      <c r="E196" s="209"/>
      <c r="F196" s="209"/>
      <c r="G196" s="209"/>
      <c r="H196" s="209"/>
      <c r="I196" s="209"/>
      <c r="J196" s="209"/>
      <c r="K196" s="209"/>
      <c r="L196" s="209"/>
      <c r="M196" s="209"/>
      <c r="N196" s="209"/>
      <c r="O196" s="209"/>
      <c r="P196" s="209"/>
      <c r="Q196" s="209"/>
      <c r="R196" s="209"/>
      <c r="S196" s="209"/>
      <c r="T196" s="209"/>
      <c r="U196" s="209"/>
      <c r="V196" s="209"/>
      <c r="W196" s="209"/>
      <c r="X196" s="209"/>
      <c r="Y196" s="209"/>
      <c r="Z196" s="209"/>
      <c r="AA196" s="209"/>
      <c r="AB196" s="209"/>
      <c r="AC196" s="209"/>
      <c r="AD196" s="209"/>
      <c r="AE196" s="209"/>
      <c r="AF196" s="209"/>
      <c r="AG196" s="209"/>
      <c r="AH196" s="209"/>
      <c r="AI196" s="209"/>
      <c r="AJ196" s="209"/>
      <c r="AK196" s="209"/>
      <c r="AL196" s="209"/>
      <c r="AM196" s="209"/>
      <c r="AN196" s="209"/>
      <c r="AO196" s="209"/>
      <c r="AP196" s="209"/>
      <c r="AQ196" s="209"/>
      <c r="AR196" s="209"/>
      <c r="AS196" s="209"/>
      <c r="AT196" s="209"/>
      <c r="AU196" s="209"/>
      <c r="AV196" s="209"/>
      <c r="AW196" s="209"/>
      <c r="AX196" s="209"/>
      <c r="AY196" s="209"/>
      <c r="AZ196" s="209"/>
      <c r="BA196" s="209"/>
      <c r="BB196" s="209"/>
      <c r="BC196" s="209"/>
      <c r="BD196" s="209"/>
      <c r="BE196" s="209"/>
      <c r="BF196" s="209"/>
      <c r="BG196" s="209"/>
      <c r="BH196" s="209"/>
      <c r="BI196" s="209"/>
      <c r="BJ196" s="209"/>
      <c r="BK196" s="209"/>
      <c r="BL196" s="209"/>
      <c r="BM196" s="209"/>
      <c r="BN196" s="209"/>
      <c r="BO196" s="209"/>
      <c r="BP196" s="209"/>
    </row>
    <row r="197" spans="2:68" ht="15">
      <c r="B197" s="209"/>
      <c r="C197" s="209"/>
      <c r="D197" s="226"/>
      <c r="E197" s="209"/>
      <c r="F197" s="209"/>
      <c r="G197" s="209"/>
      <c r="H197" s="209"/>
      <c r="I197" s="209"/>
      <c r="J197" s="209"/>
      <c r="K197" s="209"/>
      <c r="L197" s="209"/>
      <c r="M197" s="209"/>
      <c r="N197" s="209"/>
      <c r="O197" s="209"/>
      <c r="P197" s="209"/>
      <c r="Q197" s="209"/>
      <c r="R197" s="209"/>
      <c r="S197" s="209"/>
      <c r="T197" s="209"/>
      <c r="U197" s="209"/>
      <c r="V197" s="209"/>
      <c r="W197" s="209"/>
      <c r="X197" s="209"/>
      <c r="Y197" s="209"/>
      <c r="Z197" s="209"/>
      <c r="AA197" s="209"/>
      <c r="AB197" s="209"/>
      <c r="AC197" s="209"/>
      <c r="AD197" s="209"/>
      <c r="AE197" s="209"/>
      <c r="AF197" s="209"/>
      <c r="AG197" s="209"/>
      <c r="AH197" s="209"/>
      <c r="AI197" s="209"/>
      <c r="AJ197" s="209"/>
      <c r="AK197" s="209"/>
      <c r="AL197" s="209"/>
      <c r="AM197" s="209"/>
      <c r="AN197" s="209"/>
      <c r="AO197" s="209"/>
      <c r="AP197" s="209"/>
      <c r="AQ197" s="209"/>
      <c r="AR197" s="209"/>
      <c r="AS197" s="209"/>
      <c r="AT197" s="209"/>
      <c r="AU197" s="209"/>
      <c r="AV197" s="209"/>
      <c r="AW197" s="209"/>
      <c r="AX197" s="209"/>
      <c r="AY197" s="209"/>
      <c r="AZ197" s="209"/>
      <c r="BA197" s="209"/>
      <c r="BB197" s="209"/>
      <c r="BC197" s="209"/>
      <c r="BD197" s="209"/>
      <c r="BE197" s="209"/>
      <c r="BF197" s="209"/>
      <c r="BG197" s="209"/>
      <c r="BH197" s="209"/>
      <c r="BI197" s="209"/>
      <c r="BJ197" s="209"/>
      <c r="BK197" s="209"/>
      <c r="BL197" s="209"/>
      <c r="BM197" s="209"/>
      <c r="BN197" s="209"/>
      <c r="BO197" s="209"/>
      <c r="BP197" s="209"/>
    </row>
    <row r="198" spans="2:68" ht="15">
      <c r="B198" s="209"/>
      <c r="C198" s="209"/>
      <c r="D198" s="226"/>
      <c r="E198" s="209"/>
      <c r="F198" s="209"/>
      <c r="G198" s="209"/>
      <c r="H198" s="209"/>
      <c r="I198" s="209"/>
      <c r="J198" s="209"/>
      <c r="K198" s="209"/>
      <c r="L198" s="209"/>
      <c r="M198" s="209"/>
      <c r="N198" s="209"/>
      <c r="O198" s="209"/>
      <c r="P198" s="209"/>
      <c r="Q198" s="209"/>
      <c r="R198" s="209"/>
      <c r="S198" s="209"/>
      <c r="T198" s="209"/>
      <c r="U198" s="209"/>
      <c r="V198" s="209"/>
      <c r="W198" s="209"/>
      <c r="X198" s="209"/>
      <c r="Y198" s="209"/>
      <c r="Z198" s="209"/>
      <c r="AA198" s="209"/>
      <c r="AB198" s="209"/>
      <c r="AC198" s="209"/>
      <c r="AD198" s="209"/>
      <c r="AE198" s="209"/>
      <c r="AF198" s="209"/>
      <c r="AG198" s="209"/>
      <c r="AH198" s="209"/>
      <c r="AI198" s="209"/>
      <c r="AJ198" s="209"/>
      <c r="AK198" s="209"/>
      <c r="AL198" s="209"/>
      <c r="AM198" s="209"/>
      <c r="AN198" s="209"/>
      <c r="AO198" s="209"/>
      <c r="AP198" s="209"/>
      <c r="AQ198" s="209"/>
      <c r="AR198" s="209"/>
      <c r="AS198" s="209"/>
      <c r="AT198" s="209"/>
      <c r="AU198" s="209"/>
      <c r="AV198" s="209"/>
      <c r="AW198" s="209"/>
      <c r="AX198" s="209"/>
      <c r="AY198" s="209"/>
      <c r="AZ198" s="209"/>
      <c r="BA198" s="209"/>
      <c r="BB198" s="209"/>
      <c r="BC198" s="209"/>
      <c r="BD198" s="209"/>
      <c r="BE198" s="209"/>
      <c r="BF198" s="209"/>
      <c r="BG198" s="209"/>
      <c r="BH198" s="209"/>
      <c r="BI198" s="209"/>
      <c r="BJ198" s="209"/>
      <c r="BK198" s="209"/>
      <c r="BL198" s="209"/>
      <c r="BM198" s="209"/>
      <c r="BN198" s="209"/>
      <c r="BO198" s="209"/>
      <c r="BP198" s="209"/>
    </row>
    <row r="199" spans="2:68" ht="15">
      <c r="B199" s="209"/>
      <c r="C199" s="209"/>
      <c r="D199" s="226"/>
      <c r="E199" s="209"/>
      <c r="F199" s="209"/>
      <c r="G199" s="209"/>
      <c r="H199" s="209"/>
      <c r="I199" s="209"/>
      <c r="J199" s="209"/>
      <c r="K199" s="209"/>
      <c r="L199" s="209"/>
      <c r="M199" s="209"/>
      <c r="N199" s="209"/>
      <c r="O199" s="209"/>
      <c r="P199" s="209"/>
      <c r="Q199" s="209"/>
      <c r="R199" s="209"/>
      <c r="S199" s="209"/>
      <c r="T199" s="209"/>
      <c r="U199" s="209"/>
      <c r="V199" s="209"/>
      <c r="W199" s="209"/>
      <c r="X199" s="209"/>
      <c r="Y199" s="209"/>
      <c r="Z199" s="209"/>
      <c r="AA199" s="209"/>
      <c r="AB199" s="209"/>
      <c r="AC199" s="209"/>
      <c r="AD199" s="209"/>
      <c r="AE199" s="209"/>
      <c r="AF199" s="209"/>
      <c r="AG199" s="209"/>
      <c r="AH199" s="209"/>
      <c r="AI199" s="209"/>
      <c r="AJ199" s="209"/>
      <c r="AK199" s="209"/>
      <c r="AL199" s="209"/>
      <c r="AM199" s="209"/>
      <c r="AN199" s="209"/>
      <c r="AO199" s="209"/>
      <c r="AP199" s="209"/>
      <c r="AQ199" s="209"/>
      <c r="AR199" s="209"/>
      <c r="AS199" s="209"/>
      <c r="AT199" s="209"/>
      <c r="AU199" s="209"/>
      <c r="AV199" s="209"/>
      <c r="AW199" s="209"/>
      <c r="AX199" s="209"/>
      <c r="AY199" s="209"/>
      <c r="AZ199" s="209"/>
      <c r="BA199" s="209"/>
      <c r="BB199" s="209"/>
      <c r="BC199" s="209"/>
      <c r="BD199" s="209"/>
      <c r="BE199" s="209"/>
      <c r="BF199" s="209"/>
      <c r="BG199" s="209"/>
      <c r="BH199" s="209"/>
      <c r="BI199" s="209"/>
      <c r="BJ199" s="209"/>
      <c r="BK199" s="209"/>
      <c r="BL199" s="209"/>
      <c r="BM199" s="209"/>
      <c r="BN199" s="209"/>
      <c r="BO199" s="209"/>
      <c r="BP199" s="209"/>
    </row>
    <row r="200" spans="2:68" ht="15">
      <c r="B200" s="209"/>
      <c r="C200" s="209"/>
      <c r="D200" s="226"/>
      <c r="E200" s="209"/>
      <c r="F200" s="209"/>
      <c r="G200" s="209"/>
      <c r="H200" s="209"/>
      <c r="I200" s="209"/>
      <c r="J200" s="209"/>
      <c r="K200" s="209"/>
      <c r="L200" s="209"/>
      <c r="M200" s="209"/>
      <c r="N200" s="209"/>
      <c r="O200" s="209"/>
      <c r="P200" s="209"/>
      <c r="Q200" s="209"/>
      <c r="R200" s="209"/>
      <c r="S200" s="209"/>
      <c r="T200" s="209"/>
      <c r="U200" s="209"/>
      <c r="V200" s="209"/>
      <c r="W200" s="209"/>
      <c r="X200" s="209"/>
      <c r="Y200" s="209"/>
      <c r="Z200" s="209"/>
      <c r="AA200" s="209"/>
      <c r="AB200" s="209"/>
      <c r="AC200" s="209"/>
      <c r="AD200" s="209"/>
      <c r="AE200" s="209"/>
      <c r="AF200" s="209"/>
      <c r="AG200" s="209"/>
      <c r="AH200" s="209"/>
      <c r="AI200" s="209"/>
      <c r="AJ200" s="209"/>
      <c r="AK200" s="209"/>
      <c r="AL200" s="209"/>
      <c r="AM200" s="209"/>
      <c r="AN200" s="209"/>
      <c r="AO200" s="209"/>
      <c r="AP200" s="209"/>
      <c r="AQ200" s="209"/>
      <c r="AR200" s="209"/>
      <c r="AS200" s="209"/>
      <c r="AT200" s="209"/>
      <c r="AU200" s="209"/>
      <c r="AV200" s="209"/>
      <c r="AW200" s="209"/>
      <c r="AX200" s="209"/>
      <c r="AY200" s="209"/>
      <c r="AZ200" s="209"/>
      <c r="BA200" s="209"/>
      <c r="BB200" s="209"/>
      <c r="BC200" s="209"/>
      <c r="BD200" s="209"/>
      <c r="BE200" s="209"/>
      <c r="BF200" s="209"/>
      <c r="BG200" s="209"/>
      <c r="BH200" s="209"/>
      <c r="BI200" s="209"/>
      <c r="BJ200" s="209"/>
      <c r="BK200" s="209"/>
      <c r="BL200" s="209"/>
      <c r="BM200" s="209"/>
      <c r="BN200" s="209"/>
      <c r="BO200" s="209"/>
      <c r="BP200" s="209"/>
    </row>
    <row r="201" spans="2:68" ht="15">
      <c r="B201" s="209"/>
      <c r="C201" s="209"/>
      <c r="D201" s="226"/>
      <c r="E201" s="209"/>
      <c r="F201" s="209"/>
      <c r="G201" s="209"/>
      <c r="H201" s="209"/>
      <c r="I201" s="209"/>
      <c r="J201" s="209"/>
      <c r="K201" s="209"/>
      <c r="L201" s="209"/>
      <c r="M201" s="209"/>
      <c r="N201" s="209"/>
      <c r="O201" s="209"/>
      <c r="P201" s="209"/>
      <c r="Q201" s="209"/>
      <c r="R201" s="209"/>
      <c r="S201" s="209"/>
      <c r="T201" s="209"/>
      <c r="U201" s="209"/>
      <c r="V201" s="209"/>
      <c r="W201" s="209"/>
      <c r="X201" s="209"/>
      <c r="Y201" s="209"/>
      <c r="Z201" s="209"/>
      <c r="AA201" s="209"/>
      <c r="AB201" s="209"/>
      <c r="AC201" s="209"/>
      <c r="AD201" s="209"/>
      <c r="AE201" s="209"/>
      <c r="AF201" s="209"/>
      <c r="AG201" s="209"/>
      <c r="AH201" s="209"/>
      <c r="AI201" s="209"/>
      <c r="AJ201" s="209"/>
      <c r="AK201" s="209"/>
      <c r="AL201" s="209"/>
      <c r="AM201" s="209"/>
      <c r="AN201" s="209"/>
      <c r="AO201" s="209"/>
      <c r="AP201" s="209"/>
      <c r="AQ201" s="209"/>
      <c r="AR201" s="209"/>
      <c r="AS201" s="209"/>
      <c r="AT201" s="209"/>
      <c r="AU201" s="209"/>
      <c r="AV201" s="209"/>
      <c r="AW201" s="209"/>
      <c r="AX201" s="209"/>
      <c r="AY201" s="209"/>
      <c r="AZ201" s="209"/>
      <c r="BA201" s="209"/>
      <c r="BB201" s="209"/>
      <c r="BC201" s="209"/>
      <c r="BD201" s="209"/>
      <c r="BE201" s="209"/>
      <c r="BF201" s="209"/>
      <c r="BG201" s="209"/>
      <c r="BH201" s="209"/>
      <c r="BI201" s="209"/>
      <c r="BJ201" s="209"/>
      <c r="BK201" s="209"/>
      <c r="BL201" s="209"/>
      <c r="BM201" s="209"/>
      <c r="BN201" s="209"/>
      <c r="BO201" s="209"/>
      <c r="BP201" s="209"/>
    </row>
    <row r="202" spans="2:68" ht="15">
      <c r="B202" s="209"/>
      <c r="C202" s="209"/>
      <c r="D202" s="226"/>
      <c r="E202" s="209"/>
      <c r="F202" s="209"/>
      <c r="G202" s="209"/>
      <c r="H202" s="209"/>
      <c r="I202" s="209"/>
      <c r="J202" s="209"/>
      <c r="K202" s="209"/>
      <c r="L202" s="209"/>
      <c r="M202" s="209"/>
      <c r="N202" s="209"/>
      <c r="O202" s="209"/>
      <c r="P202" s="209"/>
      <c r="Q202" s="209"/>
      <c r="R202" s="209"/>
      <c r="S202" s="209"/>
      <c r="T202" s="209"/>
      <c r="U202" s="209"/>
      <c r="V202" s="209"/>
      <c r="W202" s="209"/>
      <c r="X202" s="209"/>
      <c r="Y202" s="209"/>
      <c r="Z202" s="209"/>
      <c r="AA202" s="209"/>
      <c r="AB202" s="209"/>
      <c r="AC202" s="209"/>
      <c r="AD202" s="209"/>
      <c r="AE202" s="209"/>
      <c r="AF202" s="209"/>
      <c r="AG202" s="209"/>
      <c r="AH202" s="209"/>
      <c r="AI202" s="209"/>
      <c r="AJ202" s="209"/>
      <c r="AK202" s="209"/>
      <c r="AL202" s="209"/>
      <c r="AM202" s="209"/>
      <c r="AN202" s="209"/>
      <c r="AO202" s="209"/>
      <c r="AP202" s="209"/>
      <c r="AQ202" s="209"/>
      <c r="AR202" s="209"/>
      <c r="AS202" s="209"/>
      <c r="AT202" s="209"/>
      <c r="AU202" s="209"/>
      <c r="AV202" s="209"/>
      <c r="AW202" s="209"/>
      <c r="AX202" s="209"/>
      <c r="AY202" s="209"/>
      <c r="AZ202" s="209"/>
      <c r="BA202" s="209"/>
      <c r="BB202" s="209"/>
      <c r="BC202" s="209"/>
      <c r="BD202" s="209"/>
      <c r="BE202" s="209"/>
      <c r="BF202" s="209"/>
      <c r="BG202" s="209"/>
      <c r="BH202" s="209"/>
      <c r="BI202" s="209"/>
      <c r="BJ202" s="209"/>
      <c r="BK202" s="209"/>
      <c r="BL202" s="209"/>
      <c r="BM202" s="209"/>
      <c r="BN202" s="209"/>
      <c r="BO202" s="209"/>
      <c r="BP202" s="209"/>
    </row>
    <row r="203" spans="2:68" ht="15">
      <c r="B203" s="209"/>
      <c r="C203" s="209"/>
      <c r="D203" s="226"/>
      <c r="E203" s="209"/>
      <c r="F203" s="209"/>
      <c r="G203" s="209"/>
      <c r="H203" s="209"/>
      <c r="I203" s="209"/>
      <c r="J203" s="209"/>
      <c r="K203" s="209"/>
      <c r="L203" s="209"/>
      <c r="M203" s="209"/>
      <c r="N203" s="209"/>
      <c r="O203" s="209"/>
      <c r="P203" s="209"/>
      <c r="Q203" s="209"/>
      <c r="R203" s="209"/>
      <c r="S203" s="209"/>
      <c r="T203" s="209"/>
      <c r="U203" s="209"/>
      <c r="V203" s="209"/>
      <c r="W203" s="209"/>
      <c r="X203" s="209"/>
      <c r="Y203" s="209"/>
      <c r="Z203" s="209"/>
      <c r="AA203" s="209"/>
      <c r="AB203" s="209"/>
      <c r="AC203" s="209"/>
      <c r="AD203" s="209"/>
      <c r="AE203" s="209"/>
      <c r="AF203" s="209"/>
      <c r="AG203" s="209"/>
      <c r="AH203" s="209"/>
      <c r="AI203" s="209"/>
      <c r="AJ203" s="209"/>
      <c r="AK203" s="209"/>
      <c r="AL203" s="209"/>
      <c r="AM203" s="209"/>
      <c r="AN203" s="209"/>
      <c r="AO203" s="209"/>
      <c r="AP203" s="209"/>
      <c r="AQ203" s="209"/>
      <c r="AR203" s="209"/>
      <c r="AS203" s="209"/>
      <c r="AT203" s="209"/>
      <c r="AU203" s="209"/>
      <c r="AV203" s="209"/>
      <c r="AW203" s="209"/>
      <c r="AX203" s="209"/>
      <c r="AY203" s="209"/>
      <c r="AZ203" s="209"/>
      <c r="BA203" s="209"/>
      <c r="BB203" s="209"/>
      <c r="BC203" s="209"/>
      <c r="BD203" s="209"/>
      <c r="BE203" s="209"/>
      <c r="BF203" s="209"/>
      <c r="BG203" s="209"/>
      <c r="BH203" s="209"/>
      <c r="BI203" s="209"/>
      <c r="BJ203" s="209"/>
      <c r="BK203" s="209"/>
      <c r="BL203" s="209"/>
      <c r="BM203" s="209"/>
      <c r="BN203" s="209"/>
      <c r="BO203" s="209"/>
      <c r="BP203" s="209"/>
    </row>
    <row r="204" spans="2:68" ht="15">
      <c r="B204" s="209"/>
      <c r="C204" s="209"/>
      <c r="D204" s="226"/>
      <c r="E204" s="209"/>
      <c r="F204" s="209"/>
      <c r="G204" s="209"/>
      <c r="H204" s="209"/>
      <c r="I204" s="209"/>
      <c r="J204" s="209"/>
      <c r="K204" s="209"/>
      <c r="L204" s="209"/>
      <c r="M204" s="209"/>
      <c r="N204" s="209"/>
      <c r="O204" s="209"/>
      <c r="P204" s="209"/>
      <c r="Q204" s="209"/>
      <c r="R204" s="209"/>
      <c r="S204" s="209"/>
      <c r="T204" s="209"/>
      <c r="U204" s="209"/>
      <c r="V204" s="209"/>
      <c r="W204" s="209"/>
      <c r="X204" s="209"/>
      <c r="Y204" s="209"/>
      <c r="Z204" s="209"/>
      <c r="AA204" s="209"/>
      <c r="AB204" s="209"/>
      <c r="AC204" s="209"/>
      <c r="AD204" s="209"/>
      <c r="AE204" s="209"/>
      <c r="AF204" s="209"/>
      <c r="AG204" s="209"/>
      <c r="AH204" s="209"/>
      <c r="AI204" s="209"/>
      <c r="AJ204" s="209"/>
      <c r="AK204" s="209"/>
      <c r="AL204" s="209"/>
      <c r="AM204" s="209"/>
      <c r="AN204" s="209"/>
      <c r="AO204" s="209"/>
      <c r="AP204" s="209"/>
      <c r="AQ204" s="209"/>
      <c r="AR204" s="209"/>
      <c r="AS204" s="209"/>
      <c r="AT204" s="209"/>
      <c r="AU204" s="209"/>
      <c r="AV204" s="209"/>
      <c r="AW204" s="209"/>
      <c r="AX204" s="209"/>
      <c r="AY204" s="209"/>
      <c r="AZ204" s="209"/>
      <c r="BA204" s="209"/>
      <c r="BB204" s="209"/>
      <c r="BC204" s="209"/>
      <c r="BD204" s="209"/>
      <c r="BE204" s="209"/>
      <c r="BF204" s="209"/>
      <c r="BG204" s="209"/>
      <c r="BH204" s="209"/>
      <c r="BI204" s="209"/>
      <c r="BJ204" s="209"/>
      <c r="BK204" s="209"/>
      <c r="BL204" s="209"/>
      <c r="BM204" s="209"/>
      <c r="BN204" s="209"/>
      <c r="BO204" s="209"/>
      <c r="BP204" s="209"/>
    </row>
    <row r="205" spans="2:68" ht="15">
      <c r="B205" s="209"/>
      <c r="C205" s="209"/>
      <c r="D205" s="226"/>
      <c r="E205" s="209"/>
      <c r="F205" s="209"/>
      <c r="G205" s="209"/>
      <c r="H205" s="209"/>
      <c r="I205" s="209"/>
      <c r="J205" s="209"/>
      <c r="K205" s="209"/>
      <c r="L205" s="209"/>
      <c r="M205" s="209"/>
      <c r="N205" s="209"/>
      <c r="O205" s="209"/>
      <c r="P205" s="209"/>
      <c r="Q205" s="209"/>
      <c r="R205" s="209"/>
      <c r="S205" s="209"/>
      <c r="T205" s="209"/>
      <c r="U205" s="209"/>
      <c r="V205" s="209"/>
      <c r="W205" s="209"/>
      <c r="X205" s="209"/>
      <c r="Y205" s="209"/>
      <c r="Z205" s="209"/>
      <c r="AA205" s="209"/>
      <c r="AB205" s="209"/>
      <c r="AC205" s="209"/>
      <c r="AD205" s="209"/>
      <c r="AE205" s="209"/>
      <c r="AF205" s="209"/>
      <c r="AG205" s="209"/>
      <c r="AH205" s="209"/>
      <c r="AI205" s="209"/>
      <c r="AJ205" s="209"/>
      <c r="AK205" s="209"/>
      <c r="AL205" s="209"/>
      <c r="AM205" s="209"/>
      <c r="AN205" s="209"/>
      <c r="AO205" s="209"/>
      <c r="AP205" s="209"/>
      <c r="AQ205" s="209"/>
      <c r="AR205" s="209"/>
      <c r="AS205" s="209"/>
      <c r="AT205" s="209"/>
      <c r="AU205" s="209"/>
      <c r="AV205" s="209"/>
      <c r="AW205" s="209"/>
      <c r="AX205" s="209"/>
      <c r="AY205" s="209"/>
      <c r="AZ205" s="209"/>
      <c r="BA205" s="209"/>
      <c r="BB205" s="209"/>
      <c r="BC205" s="209"/>
      <c r="BD205" s="209"/>
      <c r="BE205" s="209"/>
      <c r="BF205" s="209"/>
      <c r="BG205" s="209"/>
      <c r="BH205" s="209"/>
      <c r="BI205" s="209"/>
      <c r="BJ205" s="209"/>
      <c r="BK205" s="209"/>
      <c r="BL205" s="209"/>
      <c r="BM205" s="209"/>
      <c r="BN205" s="209"/>
      <c r="BO205" s="209"/>
      <c r="BP205" s="209"/>
    </row>
    <row r="206" spans="2:68" ht="15">
      <c r="B206" s="209"/>
      <c r="C206" s="209"/>
      <c r="D206" s="226"/>
      <c r="E206" s="209"/>
      <c r="F206" s="209"/>
      <c r="G206" s="209"/>
      <c r="H206" s="209"/>
      <c r="I206" s="209"/>
      <c r="J206" s="209"/>
      <c r="K206" s="209"/>
      <c r="L206" s="209"/>
      <c r="M206" s="209"/>
      <c r="N206" s="209"/>
      <c r="O206" s="209"/>
      <c r="P206" s="209"/>
      <c r="Q206" s="209"/>
      <c r="R206" s="209"/>
      <c r="S206" s="209"/>
      <c r="T206" s="209"/>
      <c r="U206" s="209"/>
      <c r="V206" s="209"/>
      <c r="W206" s="209"/>
      <c r="X206" s="209"/>
      <c r="Y206" s="209"/>
      <c r="Z206" s="209"/>
      <c r="AA206" s="209"/>
      <c r="AB206" s="209"/>
      <c r="AC206" s="209"/>
      <c r="AD206" s="209"/>
      <c r="AE206" s="209"/>
      <c r="AF206" s="209"/>
      <c r="AG206" s="209"/>
      <c r="AH206" s="209"/>
      <c r="AI206" s="209"/>
      <c r="AJ206" s="209"/>
      <c r="AK206" s="209"/>
      <c r="AL206" s="209"/>
      <c r="AM206" s="209"/>
      <c r="AN206" s="209"/>
      <c r="AO206" s="209"/>
      <c r="AP206" s="209"/>
      <c r="AQ206" s="209"/>
      <c r="AR206" s="209"/>
      <c r="AS206" s="209"/>
      <c r="AT206" s="209"/>
      <c r="AU206" s="209"/>
      <c r="AV206" s="209"/>
      <c r="AW206" s="209"/>
      <c r="AX206" s="209"/>
      <c r="AY206" s="209"/>
      <c r="AZ206" s="209"/>
      <c r="BA206" s="209"/>
      <c r="BB206" s="209"/>
      <c r="BC206" s="209"/>
      <c r="BD206" s="209"/>
      <c r="BE206" s="209"/>
      <c r="BF206" s="209"/>
      <c r="BG206" s="209"/>
      <c r="BH206" s="209"/>
      <c r="BI206" s="209"/>
      <c r="BJ206" s="209"/>
      <c r="BK206" s="209"/>
      <c r="BL206" s="209"/>
      <c r="BM206" s="209"/>
      <c r="BN206" s="209"/>
      <c r="BO206" s="209"/>
      <c r="BP206" s="209"/>
    </row>
    <row r="207" spans="2:68" ht="15">
      <c r="B207" s="209"/>
      <c r="C207" s="209"/>
      <c r="D207" s="226"/>
      <c r="E207" s="209"/>
      <c r="F207" s="209"/>
      <c r="G207" s="209"/>
      <c r="H207" s="209"/>
      <c r="I207" s="209"/>
      <c r="J207" s="209"/>
      <c r="K207" s="209"/>
      <c r="L207" s="209"/>
      <c r="M207" s="209"/>
      <c r="N207" s="209"/>
      <c r="O207" s="209"/>
      <c r="P207" s="209"/>
      <c r="Q207" s="209"/>
      <c r="R207" s="209"/>
      <c r="S207" s="209"/>
      <c r="T207" s="209"/>
      <c r="U207" s="209"/>
      <c r="V207" s="209"/>
      <c r="W207" s="209"/>
      <c r="X207" s="209"/>
      <c r="Y207" s="209"/>
      <c r="Z207" s="209"/>
      <c r="AA207" s="209"/>
      <c r="AB207" s="209"/>
      <c r="AC207" s="209"/>
      <c r="AD207" s="209"/>
      <c r="AE207" s="209"/>
      <c r="AF207" s="209"/>
      <c r="AG207" s="209"/>
      <c r="AH207" s="209"/>
      <c r="AI207" s="209"/>
      <c r="AJ207" s="209"/>
      <c r="AK207" s="209"/>
      <c r="AL207" s="209"/>
      <c r="AM207" s="209"/>
      <c r="AN207" s="209"/>
      <c r="AO207" s="209"/>
      <c r="AP207" s="209"/>
      <c r="AQ207" s="209"/>
      <c r="AR207" s="209"/>
      <c r="AS207" s="209"/>
      <c r="AT207" s="209"/>
      <c r="AU207" s="209"/>
      <c r="AV207" s="209"/>
      <c r="AW207" s="209"/>
      <c r="AX207" s="209"/>
      <c r="AY207" s="209"/>
      <c r="AZ207" s="209"/>
      <c r="BA207" s="209"/>
      <c r="BB207" s="209"/>
      <c r="BC207" s="209"/>
      <c r="BD207" s="209"/>
      <c r="BE207" s="209"/>
      <c r="BF207" s="209"/>
      <c r="BG207" s="209"/>
      <c r="BH207" s="209"/>
      <c r="BI207" s="209"/>
      <c r="BJ207" s="209"/>
      <c r="BK207" s="209"/>
      <c r="BL207" s="209"/>
      <c r="BM207" s="209"/>
      <c r="BN207" s="209"/>
      <c r="BO207" s="209"/>
      <c r="BP207" s="209"/>
    </row>
    <row r="208" spans="2:68" ht="15">
      <c r="B208" s="209"/>
      <c r="C208" s="209"/>
      <c r="D208" s="226"/>
      <c r="E208" s="209"/>
      <c r="F208" s="209"/>
      <c r="G208" s="209"/>
      <c r="H208" s="209"/>
      <c r="I208" s="209"/>
      <c r="J208" s="209"/>
      <c r="K208" s="209"/>
      <c r="L208" s="209"/>
      <c r="M208" s="209"/>
      <c r="N208" s="209"/>
      <c r="O208" s="209"/>
      <c r="P208" s="209"/>
      <c r="Q208" s="209"/>
      <c r="R208" s="209"/>
      <c r="S208" s="209"/>
      <c r="T208" s="209"/>
      <c r="U208" s="209"/>
      <c r="V208" s="209"/>
      <c r="W208" s="209"/>
      <c r="X208" s="209"/>
      <c r="Y208" s="209"/>
      <c r="Z208" s="209"/>
      <c r="AA208" s="209"/>
      <c r="AB208" s="209"/>
      <c r="AC208" s="209"/>
      <c r="AD208" s="209"/>
      <c r="AE208" s="209"/>
      <c r="AF208" s="209"/>
      <c r="AG208" s="209"/>
      <c r="AH208" s="209"/>
      <c r="AI208" s="209"/>
      <c r="AJ208" s="209"/>
      <c r="AK208" s="209"/>
      <c r="AL208" s="209"/>
      <c r="AM208" s="209"/>
      <c r="AN208" s="209"/>
      <c r="AO208" s="209"/>
      <c r="AP208" s="209"/>
      <c r="AQ208" s="209"/>
      <c r="AR208" s="209"/>
      <c r="AS208" s="209"/>
      <c r="AT208" s="209"/>
      <c r="AU208" s="209"/>
      <c r="AV208" s="209"/>
      <c r="AW208" s="209"/>
      <c r="AX208" s="209"/>
      <c r="AY208" s="209"/>
      <c r="AZ208" s="209"/>
      <c r="BA208" s="209"/>
      <c r="BB208" s="209"/>
      <c r="BC208" s="209"/>
      <c r="BD208" s="209"/>
      <c r="BE208" s="209"/>
      <c r="BF208" s="209"/>
      <c r="BG208" s="209"/>
      <c r="BH208" s="209"/>
      <c r="BI208" s="209"/>
      <c r="BJ208" s="209"/>
      <c r="BK208" s="209"/>
      <c r="BL208" s="209"/>
      <c r="BM208" s="209"/>
      <c r="BN208" s="209"/>
      <c r="BO208" s="209"/>
      <c r="BP208" s="209"/>
    </row>
    <row r="209" spans="2:68" ht="15">
      <c r="B209" s="209"/>
      <c r="C209" s="209"/>
      <c r="D209" s="226"/>
      <c r="E209" s="209"/>
      <c r="F209" s="209"/>
      <c r="G209" s="209"/>
      <c r="H209" s="209"/>
      <c r="I209" s="209"/>
      <c r="J209" s="209"/>
      <c r="K209" s="209"/>
      <c r="L209" s="209"/>
      <c r="M209" s="209"/>
      <c r="N209" s="209"/>
      <c r="O209" s="209"/>
      <c r="P209" s="209"/>
      <c r="Q209" s="209"/>
      <c r="R209" s="209"/>
      <c r="S209" s="209"/>
      <c r="T209" s="209"/>
      <c r="U209" s="209"/>
      <c r="V209" s="209"/>
      <c r="W209" s="209"/>
      <c r="X209" s="209"/>
      <c r="Y209" s="209"/>
      <c r="Z209" s="209"/>
      <c r="AA209" s="209"/>
      <c r="AB209" s="209"/>
      <c r="AC209" s="209"/>
      <c r="AD209" s="209"/>
      <c r="AE209" s="209"/>
      <c r="AF209" s="209"/>
      <c r="AG209" s="209"/>
      <c r="AH209" s="209"/>
      <c r="AI209" s="209"/>
      <c r="AJ209" s="209"/>
      <c r="AK209" s="209"/>
      <c r="AL209" s="209"/>
      <c r="AM209" s="209"/>
      <c r="AN209" s="209"/>
      <c r="AO209" s="209"/>
      <c r="AP209" s="209"/>
      <c r="AQ209" s="209"/>
      <c r="AR209" s="209"/>
      <c r="AS209" s="209"/>
      <c r="AT209" s="209"/>
      <c r="AU209" s="209"/>
      <c r="AV209" s="209"/>
      <c r="AW209" s="209"/>
      <c r="AX209" s="209"/>
      <c r="AY209" s="209"/>
      <c r="AZ209" s="209"/>
      <c r="BA209" s="209"/>
      <c r="BB209" s="209"/>
      <c r="BC209" s="209"/>
      <c r="BD209" s="209"/>
      <c r="BE209" s="209"/>
      <c r="BF209" s="209"/>
      <c r="BG209" s="209"/>
      <c r="BH209" s="209"/>
      <c r="BI209" s="209"/>
      <c r="BJ209" s="209"/>
      <c r="BK209" s="209"/>
      <c r="BL209" s="209"/>
      <c r="BM209" s="209"/>
      <c r="BN209" s="209"/>
      <c r="BO209" s="209"/>
      <c r="BP209" s="209"/>
    </row>
    <row r="210" spans="2:68" ht="15">
      <c r="B210" s="209"/>
      <c r="C210" s="209"/>
      <c r="D210" s="226"/>
      <c r="E210" s="209"/>
      <c r="F210" s="209"/>
      <c r="G210" s="209"/>
      <c r="H210" s="209"/>
      <c r="I210" s="209"/>
      <c r="J210" s="209"/>
      <c r="K210" s="209"/>
      <c r="L210" s="209"/>
      <c r="M210" s="209"/>
      <c r="N210" s="209"/>
      <c r="O210" s="209"/>
      <c r="P210" s="209"/>
      <c r="Q210" s="209"/>
      <c r="R210" s="209"/>
      <c r="S210" s="209"/>
      <c r="T210" s="209"/>
      <c r="U210" s="209"/>
      <c r="V210" s="209"/>
      <c r="W210" s="209"/>
      <c r="X210" s="209"/>
      <c r="Y210" s="209"/>
      <c r="Z210" s="209"/>
      <c r="AA210" s="209"/>
      <c r="AB210" s="209"/>
      <c r="AC210" s="209"/>
      <c r="AD210" s="209"/>
      <c r="AE210" s="209"/>
      <c r="AF210" s="209"/>
      <c r="AG210" s="209"/>
      <c r="AH210" s="209"/>
      <c r="AI210" s="209"/>
      <c r="AJ210" s="209"/>
      <c r="AK210" s="209"/>
      <c r="AL210" s="209"/>
      <c r="AM210" s="209"/>
      <c r="AN210" s="209"/>
      <c r="AO210" s="209"/>
      <c r="AP210" s="209"/>
      <c r="AQ210" s="209"/>
      <c r="AR210" s="209"/>
      <c r="AS210" s="209"/>
      <c r="AT210" s="209"/>
      <c r="AU210" s="209"/>
      <c r="AV210" s="209"/>
      <c r="AW210" s="209"/>
      <c r="AX210" s="209"/>
      <c r="AY210" s="209"/>
      <c r="AZ210" s="209"/>
      <c r="BA210" s="209"/>
      <c r="BB210" s="209"/>
      <c r="BC210" s="209"/>
      <c r="BD210" s="209"/>
      <c r="BE210" s="209"/>
      <c r="BF210" s="209"/>
      <c r="BG210" s="209"/>
      <c r="BH210" s="209"/>
      <c r="BI210" s="209"/>
      <c r="BJ210" s="209"/>
      <c r="BK210" s="209"/>
      <c r="BL210" s="209"/>
      <c r="BM210" s="209"/>
      <c r="BN210" s="209"/>
      <c r="BO210" s="209"/>
      <c r="BP210" s="209"/>
    </row>
    <row r="211" spans="2:68" ht="15">
      <c r="B211" s="209"/>
      <c r="C211" s="209"/>
      <c r="D211" s="226"/>
      <c r="E211" s="209"/>
      <c r="F211" s="209"/>
      <c r="G211" s="209"/>
      <c r="H211" s="209"/>
      <c r="I211" s="209"/>
      <c r="J211" s="209"/>
      <c r="K211" s="209"/>
      <c r="L211" s="209"/>
      <c r="M211" s="209"/>
      <c r="N211" s="209"/>
      <c r="O211" s="209"/>
      <c r="P211" s="209"/>
      <c r="Q211" s="209"/>
      <c r="R211" s="209"/>
      <c r="S211" s="209"/>
      <c r="T211" s="209"/>
      <c r="U211" s="209"/>
      <c r="V211" s="209"/>
      <c r="W211" s="209"/>
      <c r="X211" s="209"/>
      <c r="Y211" s="209"/>
      <c r="Z211" s="209"/>
      <c r="AA211" s="209"/>
      <c r="AB211" s="209"/>
      <c r="AC211" s="209"/>
      <c r="AD211" s="209"/>
      <c r="AE211" s="209"/>
      <c r="AF211" s="209"/>
      <c r="AG211" s="209"/>
      <c r="AH211" s="209"/>
      <c r="AI211" s="209"/>
      <c r="AJ211" s="209"/>
      <c r="AK211" s="209"/>
      <c r="AL211" s="209"/>
      <c r="AM211" s="209"/>
      <c r="AN211" s="209"/>
      <c r="AO211" s="209"/>
      <c r="AP211" s="209"/>
      <c r="AQ211" s="209"/>
      <c r="AR211" s="209"/>
      <c r="AS211" s="209"/>
      <c r="AT211" s="209"/>
      <c r="AU211" s="209"/>
      <c r="AV211" s="209"/>
      <c r="AW211" s="209"/>
      <c r="AX211" s="209"/>
      <c r="AY211" s="209"/>
      <c r="AZ211" s="209"/>
      <c r="BA211" s="209"/>
      <c r="BB211" s="209"/>
      <c r="BC211" s="209"/>
      <c r="BD211" s="209"/>
      <c r="BE211" s="209"/>
      <c r="BF211" s="209"/>
      <c r="BG211" s="209"/>
      <c r="BH211" s="209"/>
      <c r="BI211" s="209"/>
      <c r="BJ211" s="209"/>
      <c r="BK211" s="209"/>
      <c r="BL211" s="209"/>
      <c r="BM211" s="209"/>
      <c r="BN211" s="209"/>
      <c r="BO211" s="209"/>
      <c r="BP211" s="209"/>
    </row>
    <row r="212" spans="2:68" ht="15">
      <c r="B212" s="209"/>
      <c r="C212" s="209"/>
      <c r="D212" s="226"/>
      <c r="E212" s="209"/>
      <c r="F212" s="209"/>
      <c r="G212" s="209"/>
      <c r="H212" s="209"/>
      <c r="I212" s="209"/>
      <c r="J212" s="209"/>
      <c r="K212" s="209"/>
      <c r="L212" s="209"/>
      <c r="M212" s="209"/>
      <c r="N212" s="209"/>
      <c r="O212" s="209"/>
      <c r="P212" s="209"/>
      <c r="Q212" s="209"/>
      <c r="R212" s="209"/>
      <c r="S212" s="209"/>
      <c r="T212" s="209"/>
      <c r="U212" s="209"/>
      <c r="V212" s="209"/>
      <c r="W212" s="209"/>
      <c r="X212" s="209"/>
      <c r="Y212" s="209"/>
      <c r="Z212" s="209"/>
      <c r="AA212" s="209"/>
      <c r="AB212" s="209"/>
      <c r="AC212" s="209"/>
      <c r="AD212" s="209"/>
      <c r="AE212" s="209"/>
      <c r="AF212" s="209"/>
      <c r="AG212" s="209"/>
      <c r="AH212" s="209"/>
      <c r="AI212" s="209"/>
      <c r="AJ212" s="209"/>
      <c r="AK212" s="209"/>
      <c r="AL212" s="209"/>
      <c r="AM212" s="209"/>
      <c r="AN212" s="209"/>
      <c r="AO212" s="209"/>
      <c r="AP212" s="209"/>
      <c r="AQ212" s="209"/>
      <c r="AR212" s="209"/>
      <c r="AS212" s="209"/>
      <c r="AT212" s="209"/>
      <c r="AU212" s="209"/>
      <c r="AV212" s="209"/>
      <c r="AW212" s="209"/>
      <c r="AX212" s="209"/>
      <c r="AY212" s="209"/>
      <c r="AZ212" s="209"/>
      <c r="BA212" s="209"/>
      <c r="BB212" s="209"/>
      <c r="BC212" s="209"/>
      <c r="BD212" s="209"/>
      <c r="BE212" s="209"/>
      <c r="BF212" s="209"/>
      <c r="BG212" s="209"/>
      <c r="BH212" s="209"/>
      <c r="BI212" s="209"/>
      <c r="BJ212" s="209"/>
      <c r="BK212" s="209"/>
      <c r="BL212" s="209"/>
      <c r="BM212" s="209"/>
      <c r="BN212" s="209"/>
      <c r="BO212" s="209"/>
      <c r="BP212" s="209"/>
    </row>
    <row r="213" spans="2:68" ht="15">
      <c r="B213" s="209"/>
      <c r="C213" s="209"/>
      <c r="D213" s="226"/>
      <c r="E213" s="209"/>
      <c r="F213" s="209"/>
      <c r="G213" s="209"/>
      <c r="H213" s="209"/>
      <c r="I213" s="209"/>
      <c r="J213" s="209"/>
      <c r="K213" s="209"/>
      <c r="L213" s="209"/>
      <c r="M213" s="209"/>
      <c r="N213" s="209"/>
      <c r="O213" s="209"/>
      <c r="P213" s="209"/>
      <c r="Q213" s="209"/>
      <c r="R213" s="209"/>
      <c r="S213" s="209"/>
      <c r="T213" s="209"/>
      <c r="U213" s="209"/>
      <c r="V213" s="209"/>
      <c r="W213" s="209"/>
      <c r="X213" s="209"/>
      <c r="Y213" s="209"/>
      <c r="Z213" s="209"/>
      <c r="AA213" s="209"/>
      <c r="AB213" s="209"/>
      <c r="AC213" s="209"/>
      <c r="AD213" s="209"/>
      <c r="AE213" s="209"/>
      <c r="AF213" s="209"/>
      <c r="AG213" s="209"/>
      <c r="AH213" s="209"/>
      <c r="AI213" s="209"/>
      <c r="AJ213" s="209"/>
      <c r="AK213" s="209"/>
      <c r="AL213" s="209"/>
      <c r="AM213" s="209"/>
      <c r="AN213" s="209"/>
      <c r="AO213" s="209"/>
      <c r="AP213" s="209"/>
      <c r="AQ213" s="209"/>
      <c r="AR213" s="209"/>
      <c r="AS213" s="209"/>
      <c r="AT213" s="209"/>
      <c r="AU213" s="209"/>
      <c r="AV213" s="209"/>
      <c r="AW213" s="209"/>
      <c r="AX213" s="209"/>
      <c r="AY213" s="209"/>
      <c r="AZ213" s="209"/>
      <c r="BA213" s="209"/>
      <c r="BB213" s="209"/>
      <c r="BC213" s="209"/>
      <c r="BD213" s="209"/>
      <c r="BE213" s="209"/>
      <c r="BF213" s="209"/>
      <c r="BG213" s="209"/>
      <c r="BH213" s="209"/>
      <c r="BI213" s="209"/>
      <c r="BJ213" s="209"/>
      <c r="BK213" s="209"/>
      <c r="BL213" s="209"/>
      <c r="BM213" s="209"/>
      <c r="BN213" s="209"/>
      <c r="BO213" s="209"/>
      <c r="BP213" s="209"/>
    </row>
    <row r="214" spans="2:68" ht="15">
      <c r="B214" s="209"/>
      <c r="C214" s="209"/>
      <c r="D214" s="226"/>
      <c r="E214" s="209"/>
      <c r="F214" s="209"/>
      <c r="G214" s="209"/>
      <c r="H214" s="209"/>
      <c r="I214" s="209"/>
      <c r="J214" s="209"/>
      <c r="K214" s="209"/>
      <c r="L214" s="209"/>
      <c r="M214" s="209"/>
      <c r="N214" s="209"/>
      <c r="O214" s="209"/>
      <c r="P214" s="209"/>
      <c r="Q214" s="209"/>
      <c r="R214" s="209"/>
      <c r="S214" s="209"/>
      <c r="T214" s="209"/>
      <c r="U214" s="209"/>
      <c r="V214" s="209"/>
      <c r="W214" s="209"/>
      <c r="X214" s="209"/>
      <c r="Y214" s="209"/>
      <c r="Z214" s="209"/>
      <c r="AA214" s="209"/>
      <c r="AB214" s="209"/>
      <c r="AC214" s="209"/>
      <c r="AD214" s="209"/>
      <c r="AE214" s="209"/>
      <c r="AF214" s="209"/>
      <c r="AG214" s="209"/>
      <c r="AH214" s="209"/>
      <c r="AI214" s="209"/>
      <c r="AJ214" s="209"/>
      <c r="AK214" s="209"/>
      <c r="AL214" s="209"/>
      <c r="AM214" s="209"/>
      <c r="AN214" s="209"/>
      <c r="AO214" s="209"/>
      <c r="AP214" s="209"/>
      <c r="AQ214" s="209"/>
      <c r="AR214" s="209"/>
      <c r="AS214" s="209"/>
      <c r="AT214" s="209"/>
      <c r="AU214" s="209"/>
      <c r="AV214" s="209"/>
      <c r="AW214" s="209"/>
      <c r="AX214" s="209"/>
      <c r="AY214" s="209"/>
      <c r="AZ214" s="209"/>
      <c r="BA214" s="209"/>
      <c r="BB214" s="209"/>
      <c r="BC214" s="209"/>
      <c r="BD214" s="209"/>
      <c r="BE214" s="209"/>
      <c r="BF214" s="209"/>
      <c r="BG214" s="209"/>
      <c r="BH214" s="209"/>
      <c r="BI214" s="209"/>
      <c r="BJ214" s="209"/>
      <c r="BK214" s="209"/>
      <c r="BL214" s="209"/>
      <c r="BM214" s="209"/>
      <c r="BN214" s="209"/>
      <c r="BO214" s="209"/>
      <c r="BP214" s="209"/>
    </row>
    <row r="215" spans="2:68" ht="15">
      <c r="B215" s="209"/>
      <c r="C215" s="209"/>
      <c r="D215" s="226"/>
      <c r="E215" s="209"/>
      <c r="F215" s="209"/>
      <c r="G215" s="209"/>
      <c r="H215" s="209"/>
      <c r="I215" s="209"/>
      <c r="J215" s="209"/>
      <c r="K215" s="209"/>
      <c r="L215" s="209"/>
      <c r="M215" s="209"/>
      <c r="N215" s="209"/>
      <c r="O215" s="209"/>
      <c r="P215" s="209"/>
      <c r="Q215" s="209"/>
      <c r="R215" s="209"/>
      <c r="S215" s="209"/>
      <c r="T215" s="209"/>
      <c r="U215" s="209"/>
      <c r="V215" s="209"/>
      <c r="W215" s="209"/>
      <c r="X215" s="209"/>
      <c r="Y215" s="209"/>
      <c r="Z215" s="209"/>
      <c r="AA215" s="209"/>
      <c r="AB215" s="209"/>
      <c r="AC215" s="209"/>
      <c r="AD215" s="209"/>
      <c r="AE215" s="209"/>
      <c r="AF215" s="209"/>
      <c r="AG215" s="209"/>
      <c r="AH215" s="209"/>
      <c r="AI215" s="209"/>
      <c r="AJ215" s="209"/>
      <c r="AK215" s="209"/>
      <c r="AL215" s="209"/>
      <c r="AM215" s="209"/>
      <c r="AN215" s="209"/>
      <c r="AO215" s="209"/>
      <c r="AP215" s="209"/>
      <c r="AQ215" s="209"/>
      <c r="AR215" s="209"/>
      <c r="AS215" s="209"/>
      <c r="AT215" s="209"/>
      <c r="AU215" s="209"/>
      <c r="AV215" s="209"/>
      <c r="AW215" s="209"/>
      <c r="AX215" s="209"/>
      <c r="AY215" s="209"/>
      <c r="AZ215" s="209"/>
      <c r="BA215" s="209"/>
      <c r="BB215" s="209"/>
      <c r="BC215" s="209"/>
      <c r="BD215" s="209"/>
      <c r="BE215" s="209"/>
      <c r="BF215" s="209"/>
      <c r="BG215" s="209"/>
      <c r="BH215" s="209"/>
      <c r="BI215" s="209"/>
      <c r="BJ215" s="209"/>
      <c r="BK215" s="209"/>
      <c r="BL215" s="209"/>
      <c r="BM215" s="209"/>
      <c r="BN215" s="209"/>
      <c r="BO215" s="209"/>
      <c r="BP215" s="209"/>
    </row>
    <row r="216" spans="2:68" ht="15">
      <c r="B216" s="209"/>
      <c r="C216" s="209"/>
      <c r="D216" s="226"/>
      <c r="E216" s="209"/>
      <c r="F216" s="209"/>
      <c r="G216" s="209"/>
      <c r="H216" s="209"/>
      <c r="I216" s="209"/>
      <c r="J216" s="209"/>
      <c r="K216" s="209"/>
      <c r="L216" s="209"/>
      <c r="M216" s="209"/>
      <c r="N216" s="209"/>
      <c r="O216" s="209"/>
      <c r="P216" s="209"/>
      <c r="Q216" s="209"/>
      <c r="R216" s="209"/>
      <c r="S216" s="209"/>
      <c r="T216" s="209"/>
      <c r="U216" s="209"/>
      <c r="V216" s="209"/>
      <c r="W216" s="209"/>
      <c r="X216" s="209"/>
      <c r="Y216" s="209"/>
      <c r="Z216" s="209"/>
      <c r="AA216" s="209"/>
      <c r="AB216" s="209"/>
      <c r="AC216" s="209"/>
      <c r="AD216" s="209"/>
      <c r="AE216" s="209"/>
      <c r="AF216" s="209"/>
      <c r="AG216" s="209"/>
      <c r="AH216" s="209"/>
      <c r="AI216" s="209"/>
      <c r="AJ216" s="209"/>
      <c r="AK216" s="209"/>
      <c r="AL216" s="209"/>
      <c r="AM216" s="209"/>
      <c r="AN216" s="209"/>
      <c r="AO216" s="209"/>
      <c r="AP216" s="209"/>
      <c r="AQ216" s="209"/>
      <c r="AR216" s="209"/>
      <c r="AS216" s="209"/>
      <c r="AT216" s="209"/>
      <c r="AU216" s="209"/>
      <c r="AV216" s="209"/>
      <c r="AW216" s="209"/>
      <c r="AX216" s="209"/>
      <c r="AY216" s="209"/>
      <c r="AZ216" s="209"/>
      <c r="BA216" s="209"/>
      <c r="BB216" s="209"/>
      <c r="BC216" s="209"/>
      <c r="BD216" s="209"/>
      <c r="BE216" s="209"/>
      <c r="BF216" s="209"/>
      <c r="BG216" s="209"/>
      <c r="BH216" s="209"/>
      <c r="BI216" s="209"/>
      <c r="BJ216" s="209"/>
      <c r="BK216" s="209"/>
      <c r="BL216" s="209"/>
      <c r="BM216" s="209"/>
      <c r="BN216" s="209"/>
      <c r="BO216" s="209"/>
      <c r="BP216" s="209"/>
    </row>
    <row r="217" spans="2:68" ht="15">
      <c r="B217" s="209"/>
      <c r="C217" s="209"/>
      <c r="D217" s="226"/>
      <c r="E217" s="209"/>
      <c r="F217" s="209"/>
      <c r="G217" s="209"/>
      <c r="H217" s="209"/>
      <c r="I217" s="209"/>
      <c r="J217" s="209"/>
      <c r="K217" s="209"/>
      <c r="L217" s="209"/>
      <c r="M217" s="209"/>
      <c r="N217" s="209"/>
      <c r="O217" s="209"/>
      <c r="P217" s="209"/>
      <c r="Q217" s="209"/>
      <c r="R217" s="209"/>
      <c r="S217" s="209"/>
      <c r="T217" s="209"/>
      <c r="U217" s="209"/>
      <c r="V217" s="209"/>
      <c r="W217" s="209"/>
      <c r="X217" s="209"/>
      <c r="Y217" s="209"/>
      <c r="Z217" s="209"/>
      <c r="AA217" s="209"/>
      <c r="AB217" s="209"/>
      <c r="AC217" s="209"/>
      <c r="AD217" s="209"/>
      <c r="AE217" s="209"/>
      <c r="AF217" s="209"/>
      <c r="AG217" s="209"/>
      <c r="AH217" s="209"/>
      <c r="AI217" s="209"/>
      <c r="AJ217" s="209"/>
      <c r="AK217" s="209"/>
      <c r="AL217" s="209"/>
      <c r="AM217" s="209"/>
      <c r="AN217" s="209"/>
      <c r="AO217" s="209"/>
      <c r="AP217" s="209"/>
      <c r="AQ217" s="209"/>
      <c r="AR217" s="209"/>
      <c r="AS217" s="209"/>
      <c r="AT217" s="209"/>
      <c r="AU217" s="209"/>
      <c r="AV217" s="209"/>
      <c r="AW217" s="209"/>
      <c r="AX217" s="209"/>
      <c r="AY217" s="209"/>
      <c r="AZ217" s="209"/>
      <c r="BA217" s="209"/>
      <c r="BB217" s="209"/>
      <c r="BC217" s="209"/>
      <c r="BD217" s="209"/>
      <c r="BE217" s="209"/>
      <c r="BF217" s="209"/>
      <c r="BG217" s="209"/>
      <c r="BH217" s="209"/>
      <c r="BI217" s="209"/>
      <c r="BJ217" s="209"/>
      <c r="BK217" s="209"/>
      <c r="BL217" s="209"/>
      <c r="BM217" s="209"/>
      <c r="BN217" s="209"/>
      <c r="BO217" s="209"/>
      <c r="BP217" s="209"/>
    </row>
    <row r="218" spans="2:68" ht="15">
      <c r="B218" s="209"/>
      <c r="C218" s="209"/>
      <c r="D218" s="226"/>
      <c r="E218" s="209"/>
      <c r="F218" s="209"/>
      <c r="G218" s="209"/>
      <c r="H218" s="209"/>
      <c r="I218" s="209"/>
      <c r="J218" s="209"/>
      <c r="K218" s="209"/>
      <c r="L218" s="209"/>
      <c r="M218" s="209"/>
      <c r="N218" s="209"/>
      <c r="O218" s="209"/>
      <c r="P218" s="209"/>
      <c r="Q218" s="209"/>
      <c r="R218" s="209"/>
      <c r="S218" s="209"/>
      <c r="T218" s="209"/>
      <c r="U218" s="209"/>
      <c r="V218" s="209"/>
      <c r="W218" s="209"/>
      <c r="X218" s="209"/>
      <c r="Y218" s="209"/>
      <c r="Z218" s="209"/>
      <c r="AA218" s="209"/>
      <c r="AB218" s="209"/>
      <c r="AC218" s="209"/>
      <c r="AD218" s="209"/>
      <c r="AE218" s="209"/>
      <c r="AF218" s="209"/>
      <c r="AG218" s="209"/>
      <c r="AH218" s="209"/>
      <c r="AI218" s="209"/>
      <c r="AJ218" s="209"/>
      <c r="AK218" s="209"/>
      <c r="AL218" s="209"/>
      <c r="AM218" s="209"/>
      <c r="AN218" s="209"/>
      <c r="AO218" s="209"/>
      <c r="AP218" s="209"/>
      <c r="AQ218" s="209"/>
      <c r="AR218" s="209"/>
      <c r="AS218" s="209"/>
      <c r="AT218" s="209"/>
      <c r="AU218" s="209"/>
      <c r="AV218" s="209"/>
      <c r="AW218" s="209"/>
      <c r="AX218" s="209"/>
      <c r="AY218" s="209"/>
      <c r="AZ218" s="209"/>
      <c r="BA218" s="209"/>
      <c r="BB218" s="209"/>
      <c r="BC218" s="209"/>
      <c r="BD218" s="209"/>
      <c r="BE218" s="209"/>
      <c r="BF218" s="209"/>
      <c r="BG218" s="209"/>
      <c r="BH218" s="209"/>
      <c r="BI218" s="209"/>
      <c r="BJ218" s="209"/>
      <c r="BK218" s="209"/>
      <c r="BL218" s="209"/>
      <c r="BM218" s="209"/>
      <c r="BN218" s="209"/>
      <c r="BO218" s="209"/>
      <c r="BP218" s="209"/>
    </row>
    <row r="219" spans="2:68" ht="15">
      <c r="B219" s="209"/>
      <c r="C219" s="209"/>
      <c r="D219" s="226"/>
      <c r="E219" s="209"/>
      <c r="F219" s="209"/>
      <c r="G219" s="209"/>
      <c r="H219" s="209"/>
      <c r="I219" s="209"/>
      <c r="J219" s="209"/>
      <c r="K219" s="209"/>
      <c r="L219" s="209"/>
      <c r="M219" s="209"/>
      <c r="N219" s="209"/>
      <c r="O219" s="209"/>
      <c r="P219" s="209"/>
      <c r="Q219" s="209"/>
      <c r="R219" s="209"/>
      <c r="S219" s="209"/>
      <c r="T219" s="209"/>
      <c r="U219" s="209"/>
      <c r="V219" s="209"/>
      <c r="W219" s="209"/>
      <c r="X219" s="209"/>
      <c r="Y219" s="209"/>
      <c r="Z219" s="209"/>
      <c r="AA219" s="209"/>
      <c r="AB219" s="209"/>
      <c r="AC219" s="209"/>
      <c r="AD219" s="209"/>
      <c r="AE219" s="209"/>
      <c r="AF219" s="209"/>
      <c r="AG219" s="209"/>
      <c r="AH219" s="209"/>
      <c r="AI219" s="209"/>
      <c r="AJ219" s="209"/>
      <c r="AK219" s="209"/>
      <c r="AL219" s="209"/>
      <c r="AM219" s="209"/>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09"/>
    </row>
    <row r="220" spans="2:68" ht="15">
      <c r="B220" s="209"/>
      <c r="C220" s="209"/>
      <c r="D220" s="226"/>
      <c r="E220" s="209"/>
      <c r="F220" s="209"/>
      <c r="G220" s="209"/>
      <c r="H220" s="209"/>
      <c r="I220" s="209"/>
      <c r="J220" s="209"/>
      <c r="K220" s="209"/>
      <c r="L220" s="209"/>
      <c r="M220" s="209"/>
      <c r="N220" s="209"/>
      <c r="O220" s="209"/>
      <c r="P220" s="209"/>
      <c r="Q220" s="209"/>
      <c r="R220" s="209"/>
      <c r="S220" s="209"/>
      <c r="T220" s="209"/>
      <c r="U220" s="209"/>
      <c r="V220" s="209"/>
      <c r="W220" s="209"/>
      <c r="X220" s="209"/>
      <c r="Y220" s="209"/>
      <c r="Z220" s="209"/>
      <c r="AA220" s="209"/>
      <c r="AB220" s="209"/>
      <c r="AC220" s="209"/>
      <c r="AD220" s="209"/>
      <c r="AE220" s="209"/>
      <c r="AF220" s="209"/>
      <c r="AG220" s="209"/>
      <c r="AH220" s="209"/>
      <c r="AI220" s="209"/>
      <c r="AJ220" s="209"/>
      <c r="AK220" s="209"/>
      <c r="AL220" s="209"/>
      <c r="AM220" s="209"/>
      <c r="AN220" s="209"/>
      <c r="AO220" s="209"/>
      <c r="AP220" s="209"/>
      <c r="AQ220" s="209"/>
      <c r="AR220" s="209"/>
      <c r="AS220" s="209"/>
      <c r="AT220" s="209"/>
      <c r="AU220" s="209"/>
      <c r="AV220" s="209"/>
      <c r="AW220" s="209"/>
      <c r="AX220" s="209"/>
      <c r="AY220" s="209"/>
      <c r="AZ220" s="209"/>
      <c r="BA220" s="209"/>
      <c r="BB220" s="209"/>
      <c r="BC220" s="209"/>
      <c r="BD220" s="209"/>
      <c r="BE220" s="209"/>
      <c r="BF220" s="209"/>
      <c r="BG220" s="209"/>
      <c r="BH220" s="209"/>
      <c r="BI220" s="209"/>
      <c r="BJ220" s="209"/>
      <c r="BK220" s="209"/>
      <c r="BL220" s="209"/>
      <c r="BM220" s="209"/>
      <c r="BN220" s="209"/>
      <c r="BO220" s="209"/>
      <c r="BP220" s="209"/>
    </row>
    <row r="221" spans="2:68" ht="15">
      <c r="B221" s="209"/>
      <c r="C221" s="209"/>
      <c r="D221" s="226"/>
      <c r="E221" s="209"/>
      <c r="F221" s="209"/>
      <c r="G221" s="209"/>
      <c r="H221" s="209"/>
      <c r="I221" s="209"/>
      <c r="J221" s="209"/>
      <c r="K221" s="209"/>
      <c r="L221" s="209"/>
      <c r="M221" s="209"/>
      <c r="N221" s="209"/>
      <c r="O221" s="209"/>
      <c r="P221" s="209"/>
      <c r="Q221" s="209"/>
      <c r="R221" s="209"/>
      <c r="S221" s="209"/>
      <c r="T221" s="209"/>
      <c r="U221" s="209"/>
      <c r="V221" s="209"/>
      <c r="W221" s="209"/>
      <c r="X221" s="209"/>
      <c r="Y221" s="209"/>
      <c r="Z221" s="209"/>
      <c r="AA221" s="209"/>
      <c r="AB221" s="209"/>
      <c r="AC221" s="209"/>
      <c r="AD221" s="209"/>
      <c r="AE221" s="209"/>
      <c r="AF221" s="209"/>
      <c r="AG221" s="209"/>
      <c r="AH221" s="209"/>
      <c r="AI221" s="209"/>
      <c r="AJ221" s="209"/>
      <c r="AK221" s="209"/>
      <c r="AL221" s="209"/>
      <c r="AM221" s="209"/>
      <c r="AN221" s="209"/>
      <c r="AO221" s="209"/>
      <c r="AP221" s="209"/>
      <c r="AQ221" s="209"/>
      <c r="AR221" s="209"/>
      <c r="AS221" s="209"/>
      <c r="AT221" s="209"/>
      <c r="AU221" s="209"/>
      <c r="AV221" s="209"/>
      <c r="AW221" s="209"/>
      <c r="AX221" s="209"/>
      <c r="AY221" s="209"/>
      <c r="AZ221" s="209"/>
      <c r="BA221" s="209"/>
      <c r="BB221" s="209"/>
      <c r="BC221" s="209"/>
      <c r="BD221" s="209"/>
      <c r="BE221" s="209"/>
      <c r="BF221" s="209"/>
      <c r="BG221" s="209"/>
      <c r="BH221" s="209"/>
      <c r="BI221" s="209"/>
      <c r="BJ221" s="209"/>
      <c r="BK221" s="209"/>
      <c r="BL221" s="209"/>
      <c r="BM221" s="209"/>
      <c r="BN221" s="209"/>
      <c r="BO221" s="209"/>
      <c r="BP221" s="209"/>
    </row>
    <row r="222" spans="2:68" ht="15">
      <c r="B222" s="209"/>
      <c r="C222" s="209"/>
      <c r="D222" s="226"/>
      <c r="E222" s="209"/>
      <c r="F222" s="209"/>
      <c r="G222" s="209"/>
      <c r="H222" s="209"/>
      <c r="I222" s="209"/>
      <c r="J222" s="209"/>
      <c r="K222" s="209"/>
      <c r="L222" s="209"/>
      <c r="M222" s="209"/>
      <c r="N222" s="209"/>
      <c r="O222" s="209"/>
      <c r="P222" s="209"/>
      <c r="Q222" s="209"/>
      <c r="R222" s="209"/>
      <c r="S222" s="209"/>
      <c r="T222" s="209"/>
      <c r="U222" s="209"/>
      <c r="V222" s="209"/>
      <c r="W222" s="209"/>
      <c r="X222" s="209"/>
      <c r="Y222" s="209"/>
      <c r="Z222" s="209"/>
      <c r="AA222" s="209"/>
      <c r="AB222" s="209"/>
      <c r="AC222" s="209"/>
      <c r="AD222" s="209"/>
      <c r="AE222" s="209"/>
      <c r="AF222" s="209"/>
      <c r="AG222" s="209"/>
      <c r="AH222" s="209"/>
      <c r="AI222" s="209"/>
      <c r="AJ222" s="209"/>
      <c r="AK222" s="209"/>
      <c r="AL222" s="209"/>
      <c r="AM222" s="209"/>
      <c r="AN222" s="209"/>
      <c r="AO222" s="209"/>
      <c r="AP222" s="209"/>
      <c r="AQ222" s="209"/>
      <c r="AR222" s="209"/>
      <c r="AS222" s="209"/>
      <c r="AT222" s="209"/>
      <c r="AU222" s="209"/>
      <c r="AV222" s="209"/>
      <c r="AW222" s="209"/>
      <c r="AX222" s="209"/>
      <c r="AY222" s="209"/>
      <c r="AZ222" s="209"/>
      <c r="BA222" s="209"/>
      <c r="BB222" s="209"/>
      <c r="BC222" s="209"/>
      <c r="BD222" s="209"/>
      <c r="BE222" s="209"/>
      <c r="BF222" s="209"/>
      <c r="BG222" s="209"/>
      <c r="BH222" s="209"/>
      <c r="BI222" s="209"/>
      <c r="BJ222" s="209"/>
      <c r="BK222" s="209"/>
      <c r="BL222" s="209"/>
      <c r="BM222" s="209"/>
      <c r="BN222" s="209"/>
      <c r="BO222" s="209"/>
      <c r="BP222" s="209"/>
    </row>
    <row r="223" spans="2:68" ht="15">
      <c r="B223" s="209"/>
      <c r="C223" s="209"/>
      <c r="D223" s="226"/>
      <c r="E223" s="209"/>
      <c r="F223" s="209"/>
      <c r="G223" s="209"/>
      <c r="H223" s="209"/>
      <c r="I223" s="209"/>
      <c r="J223" s="209"/>
      <c r="K223" s="209"/>
      <c r="L223" s="209"/>
      <c r="M223" s="209"/>
      <c r="N223" s="209"/>
      <c r="O223" s="209"/>
      <c r="P223" s="209"/>
      <c r="Q223" s="209"/>
      <c r="R223" s="209"/>
      <c r="S223" s="209"/>
      <c r="T223" s="209"/>
      <c r="U223" s="209"/>
      <c r="V223" s="209"/>
      <c r="W223" s="209"/>
      <c r="X223" s="209"/>
      <c r="Y223" s="209"/>
      <c r="Z223" s="209"/>
      <c r="AA223" s="209"/>
      <c r="AB223" s="209"/>
      <c r="AC223" s="209"/>
      <c r="AD223" s="209"/>
      <c r="AE223" s="209"/>
      <c r="AF223" s="209"/>
      <c r="AG223" s="209"/>
      <c r="AH223" s="209"/>
      <c r="AI223" s="209"/>
      <c r="AJ223" s="209"/>
      <c r="AK223" s="209"/>
      <c r="AL223" s="209"/>
      <c r="AM223" s="209"/>
      <c r="AN223" s="209"/>
      <c r="AO223" s="209"/>
      <c r="AP223" s="209"/>
      <c r="AQ223" s="209"/>
      <c r="AR223" s="209"/>
      <c r="AS223" s="209"/>
      <c r="AT223" s="209"/>
      <c r="AU223" s="209"/>
      <c r="AV223" s="209"/>
      <c r="AW223" s="209"/>
      <c r="AX223" s="209"/>
      <c r="AY223" s="209"/>
      <c r="AZ223" s="209"/>
      <c r="BA223" s="209"/>
      <c r="BB223" s="209"/>
      <c r="BC223" s="209"/>
      <c r="BD223" s="209"/>
      <c r="BE223" s="209"/>
      <c r="BF223" s="209"/>
      <c r="BG223" s="209"/>
      <c r="BH223" s="209"/>
      <c r="BI223" s="209"/>
      <c r="BJ223" s="209"/>
      <c r="BK223" s="209"/>
      <c r="BL223" s="209"/>
      <c r="BM223" s="209"/>
      <c r="BN223" s="209"/>
      <c r="BO223" s="209"/>
      <c r="BP223" s="209"/>
    </row>
    <row r="224" spans="2:68" ht="15">
      <c r="B224" s="209"/>
      <c r="C224" s="209"/>
      <c r="D224" s="226"/>
      <c r="E224" s="209"/>
      <c r="F224" s="209"/>
      <c r="G224" s="209"/>
      <c r="H224" s="209"/>
      <c r="I224" s="209"/>
      <c r="J224" s="209"/>
      <c r="K224" s="209"/>
      <c r="L224" s="209"/>
      <c r="M224" s="209"/>
      <c r="N224" s="209"/>
      <c r="O224" s="209"/>
      <c r="P224" s="209"/>
      <c r="Q224" s="209"/>
      <c r="R224" s="209"/>
      <c r="S224" s="209"/>
      <c r="T224" s="209"/>
      <c r="U224" s="209"/>
      <c r="V224" s="209"/>
      <c r="W224" s="209"/>
      <c r="X224" s="209"/>
      <c r="Y224" s="209"/>
      <c r="Z224" s="209"/>
      <c r="AA224" s="209"/>
      <c r="AB224" s="209"/>
      <c r="AC224" s="209"/>
      <c r="AD224" s="209"/>
      <c r="AE224" s="209"/>
      <c r="AF224" s="209"/>
      <c r="AG224" s="209"/>
      <c r="AH224" s="209"/>
      <c r="AI224" s="209"/>
      <c r="AJ224" s="209"/>
      <c r="AK224" s="209"/>
      <c r="AL224" s="209"/>
      <c r="AM224" s="209"/>
      <c r="AN224" s="209"/>
      <c r="AO224" s="209"/>
      <c r="AP224" s="209"/>
      <c r="AQ224" s="209"/>
      <c r="AR224" s="209"/>
      <c r="AS224" s="209"/>
      <c r="AT224" s="209"/>
      <c r="AU224" s="209"/>
      <c r="AV224" s="209"/>
      <c r="AW224" s="209"/>
      <c r="AX224" s="209"/>
      <c r="AY224" s="209"/>
      <c r="AZ224" s="209"/>
      <c r="BA224" s="209"/>
      <c r="BB224" s="209"/>
      <c r="BC224" s="209"/>
      <c r="BD224" s="209"/>
      <c r="BE224" s="209"/>
      <c r="BF224" s="209"/>
      <c r="BG224" s="209"/>
      <c r="BH224" s="209"/>
      <c r="BI224" s="209"/>
      <c r="BJ224" s="209"/>
      <c r="BK224" s="209"/>
      <c r="BL224" s="209"/>
      <c r="BM224" s="209"/>
      <c r="BN224" s="209"/>
      <c r="BO224" s="209"/>
      <c r="BP224" s="209"/>
    </row>
    <row r="225" spans="2:68" ht="15">
      <c r="B225" s="209"/>
      <c r="C225" s="209"/>
      <c r="D225" s="226"/>
      <c r="E225" s="209"/>
      <c r="F225" s="209"/>
      <c r="G225" s="209"/>
      <c r="H225" s="209"/>
      <c r="I225" s="209"/>
      <c r="J225" s="209"/>
      <c r="K225" s="209"/>
      <c r="L225" s="209"/>
      <c r="M225" s="209"/>
      <c r="N225" s="209"/>
      <c r="O225" s="209"/>
      <c r="P225" s="209"/>
      <c r="Q225" s="209"/>
      <c r="R225" s="209"/>
      <c r="S225" s="209"/>
      <c r="T225" s="209"/>
      <c r="U225" s="209"/>
      <c r="V225" s="209"/>
      <c r="W225" s="209"/>
      <c r="X225" s="209"/>
      <c r="Y225" s="209"/>
      <c r="Z225" s="209"/>
      <c r="AA225" s="209"/>
      <c r="AB225" s="209"/>
      <c r="AC225" s="209"/>
      <c r="AD225" s="209"/>
      <c r="AE225" s="209"/>
      <c r="AF225" s="209"/>
      <c r="AG225" s="209"/>
      <c r="AH225" s="209"/>
      <c r="AI225" s="209"/>
      <c r="AJ225" s="209"/>
      <c r="AK225" s="209"/>
      <c r="AL225" s="209"/>
      <c r="AM225" s="209"/>
      <c r="AN225" s="209"/>
      <c r="AO225" s="209"/>
      <c r="AP225" s="209"/>
      <c r="AQ225" s="209"/>
      <c r="AR225" s="209"/>
      <c r="AS225" s="209"/>
      <c r="AT225" s="209"/>
      <c r="AU225" s="209"/>
      <c r="AV225" s="209"/>
      <c r="AW225" s="209"/>
      <c r="AX225" s="209"/>
      <c r="AY225" s="209"/>
      <c r="AZ225" s="209"/>
      <c r="BA225" s="209"/>
      <c r="BB225" s="209"/>
      <c r="BC225" s="209"/>
      <c r="BD225" s="209"/>
      <c r="BE225" s="209"/>
      <c r="BF225" s="209"/>
      <c r="BG225" s="209"/>
      <c r="BH225" s="209"/>
      <c r="BI225" s="209"/>
      <c r="BJ225" s="209"/>
      <c r="BK225" s="209"/>
      <c r="BL225" s="209"/>
      <c r="BM225" s="209"/>
      <c r="BN225" s="209"/>
      <c r="BO225" s="209"/>
      <c r="BP225" s="209"/>
    </row>
    <row r="226" spans="2:68" ht="15">
      <c r="B226" s="209"/>
      <c r="C226" s="209"/>
      <c r="D226" s="226"/>
      <c r="E226" s="209"/>
      <c r="F226" s="209"/>
      <c r="G226" s="209"/>
      <c r="H226" s="209"/>
      <c r="I226" s="209"/>
      <c r="J226" s="209"/>
      <c r="K226" s="209"/>
      <c r="L226" s="209"/>
      <c r="M226" s="209"/>
      <c r="N226" s="209"/>
      <c r="O226" s="209"/>
      <c r="P226" s="209"/>
      <c r="Q226" s="209"/>
      <c r="R226" s="209"/>
      <c r="S226" s="209"/>
      <c r="T226" s="209"/>
      <c r="U226" s="209"/>
      <c r="V226" s="209"/>
      <c r="W226" s="209"/>
      <c r="X226" s="209"/>
      <c r="Y226" s="209"/>
      <c r="Z226" s="209"/>
      <c r="AA226" s="209"/>
      <c r="AB226" s="209"/>
      <c r="AC226" s="209"/>
      <c r="AD226" s="209"/>
      <c r="AE226" s="209"/>
      <c r="AF226" s="209"/>
      <c r="AG226" s="209"/>
      <c r="AH226" s="209"/>
      <c r="AI226" s="209"/>
      <c r="AJ226" s="209"/>
      <c r="AK226" s="209"/>
      <c r="AL226" s="209"/>
      <c r="AM226" s="209"/>
      <c r="AN226" s="209"/>
      <c r="AO226" s="209"/>
      <c r="AP226" s="209"/>
      <c r="AQ226" s="209"/>
      <c r="AR226" s="209"/>
      <c r="AS226" s="209"/>
      <c r="AT226" s="209"/>
      <c r="AU226" s="209"/>
      <c r="AV226" s="209"/>
      <c r="AW226" s="209"/>
      <c r="AX226" s="209"/>
      <c r="AY226" s="209"/>
      <c r="AZ226" s="209"/>
      <c r="BA226" s="209"/>
      <c r="BB226" s="209"/>
      <c r="BC226" s="209"/>
      <c r="BD226" s="209"/>
      <c r="BE226" s="209"/>
      <c r="BF226" s="209"/>
      <c r="BG226" s="209"/>
      <c r="BH226" s="209"/>
      <c r="BI226" s="209"/>
      <c r="BJ226" s="209"/>
      <c r="BK226" s="209"/>
      <c r="BL226" s="209"/>
      <c r="BM226" s="209"/>
      <c r="BN226" s="209"/>
      <c r="BO226" s="209"/>
      <c r="BP226" s="209"/>
    </row>
    <row r="227" spans="2:68" ht="15">
      <c r="B227" s="209"/>
      <c r="C227" s="209"/>
      <c r="D227" s="226"/>
      <c r="E227" s="209"/>
      <c r="F227" s="209"/>
      <c r="G227" s="209"/>
      <c r="H227" s="209"/>
      <c r="I227" s="209"/>
      <c r="J227" s="209"/>
      <c r="K227" s="209"/>
      <c r="L227" s="209"/>
      <c r="M227" s="209"/>
      <c r="N227" s="209"/>
      <c r="O227" s="209"/>
      <c r="P227" s="209"/>
      <c r="Q227" s="209"/>
      <c r="R227" s="209"/>
      <c r="S227" s="209"/>
      <c r="T227" s="209"/>
      <c r="U227" s="209"/>
      <c r="V227" s="209"/>
      <c r="W227" s="209"/>
      <c r="X227" s="209"/>
      <c r="Y227" s="209"/>
      <c r="Z227" s="209"/>
      <c r="AA227" s="209"/>
      <c r="AB227" s="209"/>
      <c r="AC227" s="209"/>
      <c r="AD227" s="209"/>
      <c r="AE227" s="209"/>
      <c r="AF227" s="209"/>
      <c r="AG227" s="209"/>
      <c r="AH227" s="209"/>
      <c r="AI227" s="209"/>
      <c r="AJ227" s="209"/>
      <c r="AK227" s="209"/>
      <c r="AL227" s="209"/>
      <c r="AM227" s="209"/>
      <c r="AN227" s="209"/>
      <c r="AO227" s="209"/>
      <c r="AP227" s="209"/>
      <c r="AQ227" s="209"/>
      <c r="AR227" s="209"/>
      <c r="AS227" s="209"/>
      <c r="AT227" s="209"/>
      <c r="AU227" s="209"/>
      <c r="AV227" s="209"/>
      <c r="AW227" s="209"/>
      <c r="AX227" s="209"/>
      <c r="AY227" s="209"/>
      <c r="AZ227" s="209"/>
      <c r="BA227" s="209"/>
      <c r="BB227" s="209"/>
      <c r="BC227" s="209"/>
      <c r="BD227" s="209"/>
      <c r="BE227" s="209"/>
      <c r="BF227" s="209"/>
      <c r="BG227" s="209"/>
      <c r="BH227" s="209"/>
      <c r="BI227" s="209"/>
      <c r="BJ227" s="209"/>
      <c r="BK227" s="209"/>
      <c r="BL227" s="209"/>
      <c r="BM227" s="209"/>
      <c r="BN227" s="209"/>
      <c r="BO227" s="209"/>
      <c r="BP227" s="209"/>
    </row>
    <row r="228" spans="2:68" ht="15">
      <c r="B228" s="209"/>
      <c r="C228" s="209"/>
      <c r="D228" s="226"/>
      <c r="E228" s="209"/>
      <c r="F228" s="209"/>
      <c r="G228" s="209"/>
      <c r="H228" s="209"/>
      <c r="I228" s="209"/>
      <c r="J228" s="209"/>
      <c r="K228" s="209"/>
      <c r="L228" s="209"/>
      <c r="M228" s="209"/>
      <c r="N228" s="209"/>
      <c r="O228" s="209"/>
      <c r="P228" s="209"/>
      <c r="Q228" s="209"/>
      <c r="R228" s="209"/>
      <c r="S228" s="209"/>
      <c r="T228" s="209"/>
      <c r="U228" s="209"/>
      <c r="V228" s="209"/>
      <c r="W228" s="209"/>
      <c r="X228" s="209"/>
      <c r="Y228" s="209"/>
      <c r="Z228" s="209"/>
      <c r="AA228" s="209"/>
      <c r="AB228" s="209"/>
      <c r="AC228" s="209"/>
      <c r="AD228" s="209"/>
      <c r="AE228" s="209"/>
      <c r="AF228" s="209"/>
      <c r="AG228" s="209"/>
      <c r="AH228" s="209"/>
      <c r="AI228" s="209"/>
      <c r="AJ228" s="209"/>
      <c r="AK228" s="209"/>
      <c r="AL228" s="209"/>
      <c r="AM228" s="209"/>
      <c r="AN228" s="209"/>
      <c r="AO228" s="209"/>
      <c r="AP228" s="209"/>
      <c r="AQ228" s="209"/>
      <c r="AR228" s="209"/>
      <c r="AS228" s="209"/>
      <c r="AT228" s="209"/>
      <c r="AU228" s="209"/>
      <c r="AV228" s="209"/>
      <c r="AW228" s="209"/>
      <c r="AX228" s="209"/>
      <c r="AY228" s="209"/>
      <c r="AZ228" s="209"/>
      <c r="BA228" s="209"/>
      <c r="BB228" s="209"/>
      <c r="BC228" s="209"/>
      <c r="BD228" s="209"/>
      <c r="BE228" s="209"/>
      <c r="BF228" s="209"/>
      <c r="BG228" s="209"/>
      <c r="BH228" s="209"/>
      <c r="BI228" s="209"/>
      <c r="BJ228" s="209"/>
      <c r="BK228" s="209"/>
      <c r="BL228" s="209"/>
      <c r="BM228" s="209"/>
      <c r="BN228" s="209"/>
      <c r="BO228" s="209"/>
      <c r="BP228" s="209"/>
    </row>
    <row r="229" spans="2:68" ht="15">
      <c r="B229" s="209"/>
      <c r="C229" s="209"/>
      <c r="D229" s="226"/>
      <c r="E229" s="209"/>
      <c r="F229" s="209"/>
      <c r="G229" s="209"/>
      <c r="H229" s="209"/>
      <c r="I229" s="209"/>
      <c r="J229" s="209"/>
      <c r="K229" s="209"/>
      <c r="L229" s="209"/>
      <c r="M229" s="209"/>
      <c r="N229" s="209"/>
      <c r="O229" s="209"/>
      <c r="P229" s="209"/>
      <c r="Q229" s="209"/>
      <c r="R229" s="209"/>
      <c r="S229" s="209"/>
      <c r="T229" s="209"/>
      <c r="U229" s="209"/>
      <c r="V229" s="209"/>
      <c r="W229" s="209"/>
      <c r="X229" s="209"/>
      <c r="Y229" s="209"/>
      <c r="Z229" s="209"/>
      <c r="AA229" s="209"/>
      <c r="AB229" s="209"/>
      <c r="AC229" s="209"/>
      <c r="AD229" s="209"/>
      <c r="AE229" s="209"/>
      <c r="AF229" s="209"/>
      <c r="AG229" s="209"/>
      <c r="AH229" s="209"/>
      <c r="AI229" s="209"/>
      <c r="AJ229" s="209"/>
      <c r="AK229" s="209"/>
      <c r="AL229" s="209"/>
      <c r="AM229" s="209"/>
      <c r="AN229" s="209"/>
      <c r="AO229" s="209"/>
      <c r="AP229" s="209"/>
      <c r="AQ229" s="209"/>
      <c r="AR229" s="209"/>
      <c r="AS229" s="209"/>
      <c r="AT229" s="209"/>
      <c r="AU229" s="209"/>
      <c r="AV229" s="209"/>
      <c r="AW229" s="209"/>
      <c r="AX229" s="209"/>
      <c r="AY229" s="209"/>
      <c r="AZ229" s="209"/>
      <c r="BA229" s="209"/>
      <c r="BB229" s="209"/>
      <c r="BC229" s="209"/>
      <c r="BD229" s="209"/>
      <c r="BE229" s="209"/>
      <c r="BF229" s="209"/>
      <c r="BG229" s="209"/>
      <c r="BH229" s="209"/>
      <c r="BI229" s="209"/>
      <c r="BJ229" s="209"/>
      <c r="BK229" s="209"/>
      <c r="BL229" s="209"/>
      <c r="BM229" s="209"/>
      <c r="BN229" s="209"/>
      <c r="BO229" s="209"/>
      <c r="BP229" s="209"/>
    </row>
    <row r="230" spans="2:68" ht="15">
      <c r="B230" s="209"/>
      <c r="C230" s="209"/>
      <c r="D230" s="226"/>
      <c r="E230" s="209"/>
      <c r="F230" s="209"/>
      <c r="G230" s="209"/>
      <c r="H230" s="209"/>
      <c r="I230" s="209"/>
      <c r="J230" s="209"/>
      <c r="K230" s="209"/>
      <c r="L230" s="209"/>
      <c r="M230" s="209"/>
      <c r="N230" s="209"/>
      <c r="O230" s="209"/>
      <c r="P230" s="209"/>
      <c r="Q230" s="209"/>
      <c r="R230" s="209"/>
      <c r="S230" s="209"/>
      <c r="T230" s="209"/>
      <c r="U230" s="209"/>
      <c r="V230" s="209"/>
      <c r="W230" s="209"/>
      <c r="X230" s="209"/>
      <c r="Y230" s="209"/>
      <c r="Z230" s="209"/>
      <c r="AA230" s="209"/>
      <c r="AB230" s="209"/>
      <c r="AC230" s="209"/>
      <c r="AD230" s="209"/>
      <c r="AE230" s="209"/>
      <c r="AF230" s="209"/>
      <c r="AG230" s="209"/>
      <c r="AH230" s="209"/>
      <c r="AI230" s="209"/>
      <c r="AJ230" s="209"/>
      <c r="AK230" s="209"/>
      <c r="AL230" s="209"/>
      <c r="AM230" s="209"/>
      <c r="AN230" s="209"/>
      <c r="AO230" s="209"/>
      <c r="AP230" s="209"/>
      <c r="AQ230" s="209"/>
      <c r="AR230" s="209"/>
      <c r="AS230" s="209"/>
      <c r="AT230" s="209"/>
      <c r="AU230" s="209"/>
      <c r="AV230" s="209"/>
      <c r="AW230" s="209"/>
      <c r="AX230" s="209"/>
      <c r="AY230" s="209"/>
      <c r="AZ230" s="209"/>
      <c r="BA230" s="209"/>
      <c r="BB230" s="209"/>
      <c r="BC230" s="209"/>
      <c r="BD230" s="209"/>
      <c r="BE230" s="209"/>
      <c r="BF230" s="209"/>
      <c r="BG230" s="209"/>
      <c r="BH230" s="209"/>
      <c r="BI230" s="209"/>
      <c r="BJ230" s="209"/>
      <c r="BK230" s="209"/>
      <c r="BL230" s="209"/>
      <c r="BM230" s="209"/>
      <c r="BN230" s="209"/>
      <c r="BO230" s="209"/>
      <c r="BP230" s="209"/>
    </row>
    <row r="231" spans="2:68" ht="15">
      <c r="B231" s="209"/>
      <c r="C231" s="209"/>
      <c r="D231" s="226"/>
      <c r="E231" s="209"/>
      <c r="F231" s="209"/>
      <c r="G231" s="209"/>
      <c r="H231" s="209"/>
      <c r="I231" s="209"/>
      <c r="J231" s="209"/>
      <c r="K231" s="209"/>
      <c r="L231" s="209"/>
      <c r="M231" s="209"/>
      <c r="N231" s="209"/>
      <c r="O231" s="209"/>
      <c r="P231" s="209"/>
      <c r="Q231" s="209"/>
      <c r="R231" s="209"/>
      <c r="S231" s="209"/>
      <c r="T231" s="209"/>
      <c r="U231" s="209"/>
      <c r="V231" s="209"/>
      <c r="W231" s="209"/>
      <c r="X231" s="209"/>
      <c r="Y231" s="209"/>
      <c r="Z231" s="209"/>
      <c r="AA231" s="209"/>
      <c r="AB231" s="209"/>
      <c r="AC231" s="209"/>
      <c r="AD231" s="209"/>
      <c r="AE231" s="209"/>
      <c r="AF231" s="209"/>
      <c r="AG231" s="209"/>
      <c r="AH231" s="209"/>
      <c r="AI231" s="209"/>
      <c r="AJ231" s="209"/>
      <c r="AK231" s="209"/>
      <c r="AL231" s="209"/>
      <c r="AM231" s="209"/>
      <c r="AN231" s="209"/>
      <c r="AO231" s="209"/>
      <c r="AP231" s="209"/>
      <c r="AQ231" s="209"/>
      <c r="AR231" s="209"/>
      <c r="AS231" s="209"/>
      <c r="AT231" s="209"/>
      <c r="AU231" s="209"/>
      <c r="AV231" s="209"/>
      <c r="AW231" s="209"/>
      <c r="AX231" s="209"/>
      <c r="AY231" s="209"/>
      <c r="AZ231" s="209"/>
      <c r="BA231" s="209"/>
      <c r="BB231" s="209"/>
      <c r="BC231" s="209"/>
      <c r="BD231" s="209"/>
      <c r="BE231" s="209"/>
      <c r="BF231" s="209"/>
      <c r="BG231" s="209"/>
      <c r="BH231" s="209"/>
      <c r="BI231" s="209"/>
      <c r="BJ231" s="209"/>
      <c r="BK231" s="209"/>
      <c r="BL231" s="209"/>
      <c r="BM231" s="209"/>
      <c r="BN231" s="209"/>
      <c r="BO231" s="209"/>
      <c r="BP231" s="209"/>
    </row>
    <row r="232" spans="2:68" ht="15">
      <c r="B232" s="209"/>
      <c r="C232" s="209"/>
      <c r="D232" s="226"/>
      <c r="E232" s="209"/>
      <c r="F232" s="209"/>
      <c r="G232" s="209"/>
      <c r="H232" s="209"/>
      <c r="I232" s="209"/>
      <c r="J232" s="209"/>
      <c r="K232" s="209"/>
      <c r="L232" s="209"/>
      <c r="M232" s="209"/>
      <c r="N232" s="209"/>
      <c r="O232" s="209"/>
      <c r="P232" s="209"/>
      <c r="Q232" s="209"/>
      <c r="R232" s="209"/>
      <c r="S232" s="209"/>
      <c r="T232" s="209"/>
      <c r="U232" s="209"/>
      <c r="V232" s="209"/>
      <c r="W232" s="209"/>
      <c r="X232" s="209"/>
      <c r="Y232" s="209"/>
      <c r="Z232" s="209"/>
      <c r="AA232" s="209"/>
      <c r="AB232" s="209"/>
      <c r="AC232" s="209"/>
      <c r="AD232" s="209"/>
      <c r="AE232" s="209"/>
      <c r="AF232" s="209"/>
      <c r="AG232" s="209"/>
      <c r="AH232" s="209"/>
      <c r="AI232" s="209"/>
      <c r="AJ232" s="209"/>
      <c r="AK232" s="209"/>
      <c r="AL232" s="209"/>
      <c r="AM232" s="209"/>
      <c r="AN232" s="209"/>
      <c r="AO232" s="209"/>
      <c r="AP232" s="209"/>
      <c r="AQ232" s="209"/>
      <c r="AR232" s="209"/>
      <c r="AS232" s="209"/>
      <c r="AT232" s="209"/>
      <c r="AU232" s="209"/>
      <c r="AV232" s="209"/>
      <c r="AW232" s="209"/>
      <c r="AX232" s="209"/>
      <c r="AY232" s="209"/>
      <c r="AZ232" s="209"/>
      <c r="BA232" s="209"/>
      <c r="BB232" s="209"/>
      <c r="BC232" s="209"/>
      <c r="BD232" s="209"/>
      <c r="BE232" s="209"/>
      <c r="BF232" s="209"/>
      <c r="BG232" s="209"/>
      <c r="BH232" s="209"/>
      <c r="BI232" s="209"/>
      <c r="BJ232" s="209"/>
      <c r="BK232" s="209"/>
      <c r="BL232" s="209"/>
      <c r="BM232" s="209"/>
      <c r="BN232" s="209"/>
      <c r="BO232" s="209"/>
      <c r="BP232" s="209"/>
    </row>
    <row r="233" spans="2:68" ht="15">
      <c r="B233" s="209"/>
      <c r="C233" s="209"/>
      <c r="D233" s="226"/>
      <c r="E233" s="209"/>
      <c r="F233" s="209"/>
      <c r="G233" s="209"/>
      <c r="H233" s="209"/>
      <c r="I233" s="209"/>
      <c r="J233" s="209"/>
      <c r="K233" s="209"/>
      <c r="L233" s="209"/>
      <c r="M233" s="209"/>
      <c r="N233" s="209"/>
      <c r="O233" s="209"/>
      <c r="P233" s="209"/>
      <c r="Q233" s="209"/>
      <c r="R233" s="209"/>
      <c r="S233" s="209"/>
      <c r="T233" s="209"/>
      <c r="U233" s="209"/>
      <c r="V233" s="209"/>
      <c r="W233" s="209"/>
      <c r="X233" s="209"/>
      <c r="Y233" s="209"/>
      <c r="Z233" s="209"/>
      <c r="AA233" s="209"/>
      <c r="AB233" s="209"/>
      <c r="AC233" s="209"/>
      <c r="AD233" s="209"/>
      <c r="AE233" s="209"/>
      <c r="AF233" s="209"/>
      <c r="AG233" s="209"/>
      <c r="AH233" s="209"/>
      <c r="AI233" s="209"/>
      <c r="AJ233" s="209"/>
      <c r="AK233" s="209"/>
      <c r="AL233" s="209"/>
      <c r="AM233" s="209"/>
      <c r="AN233" s="209"/>
      <c r="AO233" s="209"/>
      <c r="AP233" s="209"/>
      <c r="AQ233" s="209"/>
      <c r="AR233" s="209"/>
      <c r="AS233" s="209"/>
      <c r="AT233" s="209"/>
      <c r="AU233" s="209"/>
      <c r="AV233" s="209"/>
      <c r="AW233" s="209"/>
      <c r="AX233" s="209"/>
      <c r="AY233" s="209"/>
      <c r="AZ233" s="209"/>
      <c r="BA233" s="209"/>
      <c r="BB233" s="209"/>
      <c r="BC233" s="209"/>
      <c r="BD233" s="209"/>
      <c r="BE233" s="209"/>
      <c r="BF233" s="209"/>
      <c r="BG233" s="209"/>
      <c r="BH233" s="209"/>
      <c r="BI233" s="209"/>
      <c r="BJ233" s="209"/>
      <c r="BK233" s="209"/>
      <c r="BL233" s="209"/>
      <c r="BM233" s="209"/>
      <c r="BN233" s="209"/>
      <c r="BO233" s="209"/>
      <c r="BP233" s="209"/>
    </row>
    <row r="234" spans="2:68" ht="15">
      <c r="B234" s="209"/>
      <c r="C234" s="209"/>
      <c r="D234" s="226"/>
      <c r="E234" s="209"/>
      <c r="F234" s="209"/>
      <c r="G234" s="209"/>
      <c r="H234" s="209"/>
      <c r="I234" s="209"/>
      <c r="J234" s="209"/>
      <c r="K234" s="209"/>
      <c r="L234" s="209"/>
      <c r="M234" s="209"/>
      <c r="N234" s="209"/>
      <c r="O234" s="209"/>
      <c r="P234" s="209"/>
      <c r="Q234" s="209"/>
      <c r="R234" s="209"/>
      <c r="S234" s="209"/>
      <c r="T234" s="209"/>
      <c r="U234" s="209"/>
      <c r="V234" s="209"/>
      <c r="W234" s="209"/>
      <c r="X234" s="209"/>
      <c r="Y234" s="209"/>
      <c r="Z234" s="209"/>
      <c r="AA234" s="209"/>
      <c r="AB234" s="209"/>
      <c r="AC234" s="209"/>
      <c r="AD234" s="209"/>
      <c r="AE234" s="209"/>
      <c r="AF234" s="209"/>
      <c r="AG234" s="209"/>
      <c r="AH234" s="209"/>
      <c r="AI234" s="209"/>
      <c r="AJ234" s="209"/>
      <c r="AK234" s="209"/>
      <c r="AL234" s="209"/>
      <c r="AM234" s="209"/>
      <c r="AN234" s="209"/>
      <c r="AO234" s="209"/>
      <c r="AP234" s="209"/>
      <c r="AQ234" s="209"/>
      <c r="AR234" s="209"/>
      <c r="AS234" s="209"/>
      <c r="AT234" s="209"/>
      <c r="AU234" s="209"/>
      <c r="AV234" s="209"/>
      <c r="AW234" s="209"/>
      <c r="AX234" s="209"/>
      <c r="AY234" s="209"/>
      <c r="AZ234" s="209"/>
      <c r="BA234" s="209"/>
      <c r="BB234" s="209"/>
      <c r="BC234" s="209"/>
      <c r="BD234" s="209"/>
      <c r="BE234" s="209"/>
      <c r="BF234" s="209"/>
      <c r="BG234" s="209"/>
      <c r="BH234" s="209"/>
      <c r="BI234" s="209"/>
      <c r="BJ234" s="209"/>
      <c r="BK234" s="209"/>
      <c r="BL234" s="209"/>
      <c r="BM234" s="209"/>
      <c r="BN234" s="209"/>
      <c r="BO234" s="209"/>
      <c r="BP234" s="209"/>
    </row>
    <row r="235" spans="2:68" ht="15">
      <c r="B235" s="209"/>
      <c r="C235" s="209"/>
      <c r="D235" s="226"/>
      <c r="E235" s="209"/>
      <c r="F235" s="209"/>
      <c r="G235" s="209"/>
      <c r="H235" s="209"/>
      <c r="I235" s="209"/>
      <c r="J235" s="209"/>
      <c r="K235" s="209"/>
      <c r="L235" s="209"/>
      <c r="M235" s="209"/>
      <c r="N235" s="209"/>
      <c r="O235" s="209"/>
      <c r="P235" s="209"/>
      <c r="Q235" s="209"/>
      <c r="R235" s="209"/>
      <c r="S235" s="209"/>
      <c r="T235" s="209"/>
      <c r="U235" s="209"/>
      <c r="V235" s="209"/>
      <c r="W235" s="209"/>
      <c r="X235" s="209"/>
      <c r="Y235" s="209"/>
      <c r="Z235" s="209"/>
      <c r="AA235" s="209"/>
      <c r="AB235" s="209"/>
      <c r="AC235" s="209"/>
      <c r="AD235" s="209"/>
      <c r="AE235" s="209"/>
      <c r="AF235" s="209"/>
      <c r="AG235" s="209"/>
      <c r="AH235" s="209"/>
      <c r="AI235" s="209"/>
      <c r="AJ235" s="209"/>
      <c r="AK235" s="209"/>
      <c r="AL235" s="209"/>
      <c r="AM235" s="209"/>
      <c r="AN235" s="209"/>
      <c r="AO235" s="209"/>
      <c r="AP235" s="209"/>
      <c r="AQ235" s="209"/>
      <c r="AR235" s="209"/>
      <c r="AS235" s="209"/>
      <c r="AT235" s="209"/>
      <c r="AU235" s="209"/>
      <c r="AV235" s="209"/>
      <c r="AW235" s="209"/>
      <c r="AX235" s="209"/>
      <c r="AY235" s="209"/>
      <c r="AZ235" s="209"/>
      <c r="BA235" s="209"/>
      <c r="BB235" s="209"/>
      <c r="BC235" s="209"/>
      <c r="BD235" s="209"/>
      <c r="BE235" s="209"/>
      <c r="BF235" s="209"/>
      <c r="BG235" s="209"/>
      <c r="BH235" s="209"/>
      <c r="BI235" s="209"/>
      <c r="BJ235" s="209"/>
      <c r="BK235" s="209"/>
      <c r="BL235" s="209"/>
      <c r="BM235" s="209"/>
      <c r="BN235" s="209"/>
      <c r="BO235" s="209"/>
      <c r="BP235" s="209"/>
    </row>
    <row r="236" spans="2:68" ht="15">
      <c r="B236" s="209"/>
      <c r="C236" s="209"/>
      <c r="D236" s="226"/>
      <c r="E236" s="209"/>
      <c r="F236" s="209"/>
      <c r="G236" s="209"/>
      <c r="H236" s="209"/>
      <c r="I236" s="209"/>
      <c r="J236" s="209"/>
      <c r="K236" s="209"/>
      <c r="L236" s="209"/>
      <c r="M236" s="209"/>
      <c r="N236" s="209"/>
      <c r="O236" s="209"/>
      <c r="P236" s="209"/>
      <c r="Q236" s="209"/>
      <c r="R236" s="209"/>
      <c r="S236" s="209"/>
      <c r="T236" s="209"/>
      <c r="U236" s="209"/>
      <c r="V236" s="209"/>
      <c r="W236" s="209"/>
      <c r="X236" s="209"/>
      <c r="Y236" s="209"/>
      <c r="Z236" s="209"/>
      <c r="AA236" s="209"/>
      <c r="AB236" s="209"/>
      <c r="AC236" s="209"/>
      <c r="AD236" s="209"/>
      <c r="AE236" s="209"/>
      <c r="AF236" s="209"/>
      <c r="AG236" s="209"/>
      <c r="AH236" s="209"/>
      <c r="AI236" s="209"/>
      <c r="AJ236" s="209"/>
      <c r="AK236" s="209"/>
      <c r="AL236" s="209"/>
      <c r="AM236" s="209"/>
      <c r="AN236" s="209"/>
      <c r="AO236" s="209"/>
      <c r="AP236" s="209"/>
      <c r="AQ236" s="209"/>
      <c r="AR236" s="209"/>
      <c r="AS236" s="209"/>
      <c r="AT236" s="209"/>
      <c r="AU236" s="209"/>
      <c r="AV236" s="209"/>
      <c r="AW236" s="209"/>
      <c r="AX236" s="209"/>
      <c r="AY236" s="209"/>
      <c r="AZ236" s="209"/>
      <c r="BA236" s="209"/>
      <c r="BB236" s="209"/>
      <c r="BC236" s="209"/>
      <c r="BD236" s="209"/>
      <c r="BE236" s="209"/>
      <c r="BF236" s="209"/>
      <c r="BG236" s="209"/>
      <c r="BH236" s="209"/>
      <c r="BI236" s="209"/>
      <c r="BJ236" s="209"/>
      <c r="BK236" s="209"/>
      <c r="BL236" s="209"/>
      <c r="BM236" s="209"/>
      <c r="BN236" s="209"/>
      <c r="BO236" s="209"/>
      <c r="BP236" s="209"/>
    </row>
    <row r="237" spans="2:68" ht="15">
      <c r="B237" s="209"/>
      <c r="C237" s="209"/>
      <c r="D237" s="226"/>
      <c r="E237" s="209"/>
      <c r="F237" s="209"/>
      <c r="G237" s="209"/>
      <c r="H237" s="209"/>
      <c r="I237" s="209"/>
      <c r="J237" s="209"/>
      <c r="K237" s="209"/>
      <c r="L237" s="209"/>
      <c r="M237" s="209"/>
      <c r="N237" s="209"/>
      <c r="O237" s="209"/>
      <c r="P237" s="209"/>
      <c r="Q237" s="209"/>
      <c r="R237" s="209"/>
      <c r="S237" s="209"/>
      <c r="T237" s="209"/>
      <c r="U237" s="209"/>
      <c r="V237" s="209"/>
      <c r="W237" s="209"/>
      <c r="X237" s="209"/>
      <c r="Y237" s="209"/>
      <c r="Z237" s="209"/>
      <c r="AA237" s="209"/>
      <c r="AB237" s="209"/>
      <c r="AC237" s="209"/>
      <c r="AD237" s="209"/>
      <c r="AE237" s="209"/>
      <c r="AF237" s="209"/>
      <c r="AG237" s="209"/>
      <c r="AH237" s="209"/>
      <c r="AI237" s="209"/>
      <c r="AJ237" s="209"/>
      <c r="AK237" s="209"/>
      <c r="AL237" s="209"/>
      <c r="AM237" s="209"/>
      <c r="AN237" s="209"/>
      <c r="AO237" s="209"/>
      <c r="AP237" s="209"/>
      <c r="AQ237" s="209"/>
      <c r="AR237" s="209"/>
      <c r="AS237" s="209"/>
      <c r="AT237" s="209"/>
      <c r="AU237" s="209"/>
      <c r="AV237" s="209"/>
      <c r="AW237" s="209"/>
      <c r="AX237" s="209"/>
      <c r="AY237" s="209"/>
      <c r="AZ237" s="209"/>
      <c r="BA237" s="209"/>
      <c r="BB237" s="209"/>
      <c r="BC237" s="209"/>
      <c r="BD237" s="209"/>
      <c r="BE237" s="209"/>
      <c r="BF237" s="209"/>
      <c r="BG237" s="209"/>
      <c r="BH237" s="209"/>
      <c r="BI237" s="209"/>
      <c r="BJ237" s="209"/>
      <c r="BK237" s="209"/>
      <c r="BL237" s="209"/>
      <c r="BM237" s="209"/>
      <c r="BN237" s="209"/>
      <c r="BO237" s="209"/>
      <c r="BP237" s="209"/>
    </row>
    <row r="238" spans="2:68" ht="15">
      <c r="B238" s="209"/>
      <c r="C238" s="209"/>
      <c r="D238" s="226"/>
      <c r="E238" s="209"/>
      <c r="F238" s="209"/>
      <c r="G238" s="209"/>
      <c r="H238" s="209"/>
      <c r="I238" s="209"/>
      <c r="J238" s="209"/>
      <c r="K238" s="209"/>
      <c r="L238" s="209"/>
      <c r="M238" s="209"/>
      <c r="N238" s="209"/>
      <c r="O238" s="209"/>
      <c r="P238" s="209"/>
      <c r="Q238" s="209"/>
      <c r="R238" s="209"/>
      <c r="S238" s="209"/>
      <c r="T238" s="209"/>
      <c r="U238" s="209"/>
      <c r="V238" s="209"/>
      <c r="W238" s="209"/>
      <c r="X238" s="209"/>
      <c r="Y238" s="209"/>
      <c r="Z238" s="209"/>
      <c r="AA238" s="209"/>
      <c r="AB238" s="209"/>
      <c r="AC238" s="209"/>
      <c r="AD238" s="209"/>
      <c r="AE238" s="209"/>
      <c r="AF238" s="209"/>
      <c r="AG238" s="209"/>
      <c r="AH238" s="209"/>
      <c r="AI238" s="209"/>
      <c r="AJ238" s="209"/>
      <c r="AK238" s="209"/>
      <c r="AL238" s="209"/>
      <c r="AM238" s="209"/>
      <c r="AN238" s="209"/>
      <c r="AO238" s="209"/>
      <c r="AP238" s="209"/>
      <c r="AQ238" s="209"/>
      <c r="AR238" s="209"/>
      <c r="AS238" s="209"/>
      <c r="AT238" s="209"/>
      <c r="AU238" s="209"/>
      <c r="AV238" s="209"/>
      <c r="AW238" s="209"/>
      <c r="AX238" s="209"/>
      <c r="AY238" s="209"/>
      <c r="AZ238" s="209"/>
      <c r="BA238" s="209"/>
      <c r="BB238" s="209"/>
      <c r="BC238" s="209"/>
      <c r="BD238" s="209"/>
      <c r="BE238" s="209"/>
      <c r="BF238" s="209"/>
      <c r="BG238" s="209"/>
      <c r="BH238" s="209"/>
      <c r="BI238" s="209"/>
      <c r="BJ238" s="209"/>
      <c r="BK238" s="209"/>
      <c r="BL238" s="209"/>
      <c r="BM238" s="209"/>
      <c r="BN238" s="209"/>
      <c r="BO238" s="209"/>
      <c r="BP238" s="209"/>
    </row>
    <row r="239" spans="2:68" ht="15">
      <c r="B239" s="209"/>
      <c r="C239" s="209"/>
      <c r="D239" s="226"/>
      <c r="E239" s="209"/>
      <c r="F239" s="209"/>
      <c r="G239" s="209"/>
      <c r="H239" s="209"/>
      <c r="I239" s="209"/>
      <c r="J239" s="209"/>
      <c r="K239" s="209"/>
      <c r="L239" s="209"/>
      <c r="M239" s="209"/>
      <c r="N239" s="209"/>
      <c r="O239" s="209"/>
      <c r="P239" s="209"/>
      <c r="Q239" s="209"/>
      <c r="R239" s="209"/>
      <c r="S239" s="209"/>
      <c r="T239" s="209"/>
      <c r="U239" s="209"/>
      <c r="V239" s="209"/>
      <c r="W239" s="209"/>
      <c r="X239" s="209"/>
      <c r="Y239" s="209"/>
      <c r="Z239" s="209"/>
      <c r="AA239" s="209"/>
      <c r="AB239" s="209"/>
      <c r="AC239" s="209"/>
      <c r="AD239" s="209"/>
      <c r="AE239" s="209"/>
      <c r="AF239" s="209"/>
      <c r="AG239" s="209"/>
      <c r="AH239" s="209"/>
      <c r="AI239" s="209"/>
      <c r="AJ239" s="209"/>
      <c r="AK239" s="209"/>
      <c r="AL239" s="209"/>
      <c r="AM239" s="209"/>
      <c r="AN239" s="209"/>
      <c r="AO239" s="209"/>
      <c r="AP239" s="209"/>
      <c r="AQ239" s="209"/>
      <c r="AR239" s="209"/>
      <c r="AS239" s="209"/>
      <c r="AT239" s="209"/>
      <c r="AU239" s="209"/>
      <c r="AV239" s="209"/>
      <c r="AW239" s="209"/>
      <c r="AX239" s="209"/>
      <c r="AY239" s="209"/>
      <c r="AZ239" s="209"/>
      <c r="BA239" s="209"/>
      <c r="BB239" s="209"/>
      <c r="BC239" s="209"/>
      <c r="BD239" s="209"/>
      <c r="BE239" s="209"/>
      <c r="BF239" s="209"/>
      <c r="BG239" s="209"/>
      <c r="BH239" s="209"/>
      <c r="BI239" s="209"/>
      <c r="BJ239" s="209"/>
      <c r="BK239" s="209"/>
      <c r="BL239" s="209"/>
      <c r="BM239" s="209"/>
      <c r="BN239" s="209"/>
      <c r="BO239" s="209"/>
      <c r="BP239" s="209"/>
    </row>
    <row r="240" spans="2:68" ht="15">
      <c r="B240" s="209"/>
      <c r="C240" s="209"/>
      <c r="D240" s="226"/>
      <c r="E240" s="209"/>
      <c r="F240" s="209"/>
      <c r="G240" s="209"/>
      <c r="H240" s="209"/>
      <c r="I240" s="209"/>
      <c r="J240" s="209"/>
      <c r="K240" s="209"/>
      <c r="L240" s="209"/>
      <c r="M240" s="209"/>
      <c r="N240" s="209"/>
      <c r="O240" s="209"/>
      <c r="P240" s="209"/>
      <c r="Q240" s="209"/>
      <c r="R240" s="209"/>
      <c r="S240" s="209"/>
      <c r="T240" s="209"/>
      <c r="U240" s="209"/>
      <c r="V240" s="209"/>
      <c r="W240" s="209"/>
      <c r="X240" s="209"/>
      <c r="Y240" s="209"/>
      <c r="Z240" s="209"/>
      <c r="AA240" s="209"/>
      <c r="AB240" s="209"/>
      <c r="AC240" s="209"/>
      <c r="AD240" s="209"/>
      <c r="AE240" s="209"/>
      <c r="AF240" s="209"/>
      <c r="AG240" s="209"/>
      <c r="AH240" s="209"/>
      <c r="AI240" s="209"/>
      <c r="AJ240" s="209"/>
      <c r="AK240" s="209"/>
      <c r="AL240" s="209"/>
      <c r="AM240" s="209"/>
      <c r="AN240" s="209"/>
      <c r="AO240" s="209"/>
      <c r="AP240" s="209"/>
      <c r="AQ240" s="209"/>
      <c r="AR240" s="209"/>
      <c r="AS240" s="209"/>
      <c r="AT240" s="209"/>
      <c r="AU240" s="209"/>
      <c r="AV240" s="209"/>
      <c r="AW240" s="209"/>
      <c r="AX240" s="209"/>
      <c r="AY240" s="209"/>
      <c r="AZ240" s="209"/>
      <c r="BA240" s="209"/>
      <c r="BB240" s="209"/>
      <c r="BC240" s="209"/>
      <c r="BD240" s="209"/>
      <c r="BE240" s="209"/>
      <c r="BF240" s="209"/>
      <c r="BG240" s="209"/>
      <c r="BH240" s="209"/>
      <c r="BI240" s="209"/>
      <c r="BJ240" s="209"/>
      <c r="BK240" s="209"/>
      <c r="BL240" s="209"/>
      <c r="BM240" s="209"/>
      <c r="BN240" s="209"/>
      <c r="BO240" s="209"/>
      <c r="BP240" s="209"/>
    </row>
    <row r="241" spans="2:68" ht="15">
      <c r="B241" s="209"/>
      <c r="C241" s="209"/>
      <c r="D241" s="226"/>
      <c r="E241" s="209"/>
      <c r="F241" s="209"/>
      <c r="G241" s="209"/>
      <c r="H241" s="209"/>
      <c r="I241" s="209"/>
      <c r="J241" s="209"/>
      <c r="K241" s="209"/>
      <c r="L241" s="209"/>
      <c r="M241" s="209"/>
      <c r="N241" s="209"/>
      <c r="O241" s="209"/>
      <c r="P241" s="209"/>
      <c r="Q241" s="209"/>
      <c r="R241" s="209"/>
      <c r="S241" s="209"/>
      <c r="T241" s="209"/>
      <c r="U241" s="209"/>
      <c r="V241" s="209"/>
      <c r="W241" s="209"/>
      <c r="X241" s="209"/>
      <c r="Y241" s="209"/>
      <c r="Z241" s="209"/>
      <c r="AA241" s="209"/>
      <c r="AB241" s="209"/>
      <c r="AC241" s="209"/>
      <c r="AD241" s="209"/>
      <c r="AE241" s="209"/>
      <c r="AF241" s="209"/>
      <c r="AG241" s="209"/>
      <c r="AH241" s="209"/>
      <c r="AI241" s="209"/>
      <c r="AJ241" s="209"/>
      <c r="AK241" s="209"/>
      <c r="AL241" s="209"/>
      <c r="AM241" s="209"/>
      <c r="AN241" s="209"/>
      <c r="AO241" s="209"/>
      <c r="AP241" s="209"/>
      <c r="AQ241" s="209"/>
      <c r="AR241" s="209"/>
      <c r="AS241" s="209"/>
      <c r="AT241" s="209"/>
      <c r="AU241" s="209"/>
      <c r="AV241" s="209"/>
      <c r="AW241" s="209"/>
      <c r="AX241" s="209"/>
      <c r="AY241" s="209"/>
      <c r="AZ241" s="209"/>
      <c r="BA241" s="209"/>
      <c r="BB241" s="209"/>
      <c r="BC241" s="209"/>
      <c r="BD241" s="209"/>
      <c r="BE241" s="209"/>
      <c r="BF241" s="209"/>
      <c r="BG241" s="209"/>
      <c r="BH241" s="209"/>
      <c r="BI241" s="209"/>
      <c r="BJ241" s="209"/>
      <c r="BK241" s="209"/>
      <c r="BL241" s="209"/>
      <c r="BM241" s="209"/>
      <c r="BN241" s="209"/>
      <c r="BO241" s="209"/>
      <c r="BP241" s="209"/>
    </row>
    <row r="242" spans="2:68" ht="15">
      <c r="B242" s="209"/>
      <c r="C242" s="209"/>
      <c r="D242" s="226"/>
      <c r="E242" s="209"/>
      <c r="F242" s="209"/>
      <c r="G242" s="209"/>
      <c r="H242" s="209"/>
      <c r="I242" s="209"/>
      <c r="J242" s="209"/>
      <c r="K242" s="209"/>
      <c r="L242" s="209"/>
      <c r="M242" s="209"/>
      <c r="N242" s="209"/>
      <c r="O242" s="209"/>
      <c r="P242" s="209"/>
      <c r="Q242" s="209"/>
      <c r="R242" s="209"/>
      <c r="S242" s="209"/>
      <c r="T242" s="209"/>
      <c r="U242" s="209"/>
      <c r="V242" s="209"/>
      <c r="W242" s="209"/>
      <c r="X242" s="209"/>
      <c r="Y242" s="209"/>
      <c r="Z242" s="209"/>
      <c r="AA242" s="209"/>
      <c r="AB242" s="209"/>
      <c r="AC242" s="209"/>
      <c r="AD242" s="209"/>
      <c r="AE242" s="209"/>
      <c r="AF242" s="209"/>
      <c r="AG242" s="209"/>
      <c r="AH242" s="209"/>
      <c r="AI242" s="209"/>
      <c r="AJ242" s="209"/>
      <c r="AK242" s="209"/>
      <c r="AL242" s="209"/>
      <c r="AM242" s="209"/>
      <c r="AN242" s="209"/>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c r="BI242" s="209"/>
      <c r="BJ242" s="209"/>
      <c r="BK242" s="209"/>
      <c r="BL242" s="209"/>
      <c r="BM242" s="209"/>
      <c r="BN242" s="209"/>
      <c r="BO242" s="209"/>
      <c r="BP242" s="209"/>
    </row>
    <row r="243" spans="2:68" ht="15">
      <c r="B243" s="209"/>
      <c r="C243" s="209"/>
      <c r="D243" s="226"/>
      <c r="E243" s="209"/>
      <c r="F243" s="209"/>
      <c r="G243" s="209"/>
      <c r="H243" s="209"/>
      <c r="I243" s="209"/>
      <c r="J243" s="209"/>
      <c r="K243" s="209"/>
      <c r="L243" s="209"/>
      <c r="M243" s="209"/>
      <c r="N243" s="209"/>
      <c r="O243" s="209"/>
      <c r="P243" s="209"/>
      <c r="Q243" s="209"/>
      <c r="R243" s="209"/>
      <c r="S243" s="209"/>
      <c r="T243" s="209"/>
      <c r="U243" s="209"/>
      <c r="V243" s="209"/>
      <c r="W243" s="209"/>
      <c r="X243" s="209"/>
      <c r="Y243" s="209"/>
      <c r="Z243" s="209"/>
      <c r="AA243" s="209"/>
      <c r="AB243" s="209"/>
      <c r="AC243" s="209"/>
      <c r="AD243" s="209"/>
      <c r="AE243" s="209"/>
      <c r="AF243" s="209"/>
      <c r="AG243" s="209"/>
      <c r="AH243" s="209"/>
      <c r="AI243" s="209"/>
      <c r="AJ243" s="209"/>
      <c r="AK243" s="209"/>
      <c r="AL243" s="209"/>
      <c r="AM243" s="209"/>
      <c r="AN243" s="209"/>
      <c r="AO243" s="209"/>
      <c r="AP243" s="209"/>
      <c r="AQ243" s="209"/>
      <c r="AR243" s="209"/>
      <c r="AS243" s="209"/>
      <c r="AT243" s="209"/>
      <c r="AU243" s="209"/>
      <c r="AV243" s="209"/>
      <c r="AW243" s="209"/>
      <c r="AX243" s="209"/>
      <c r="AY243" s="209"/>
      <c r="AZ243" s="209"/>
      <c r="BA243" s="209"/>
      <c r="BB243" s="209"/>
      <c r="BC243" s="209"/>
      <c r="BD243" s="209"/>
      <c r="BE243" s="209"/>
      <c r="BF243" s="209"/>
      <c r="BG243" s="209"/>
      <c r="BH243" s="209"/>
      <c r="BI243" s="209"/>
      <c r="BJ243" s="209"/>
      <c r="BK243" s="209"/>
      <c r="BL243" s="209"/>
      <c r="BM243" s="209"/>
      <c r="BN243" s="209"/>
      <c r="BO243" s="209"/>
      <c r="BP243" s="209"/>
    </row>
    <row r="244" spans="2:68" ht="15">
      <c r="B244" s="209"/>
      <c r="C244" s="209"/>
      <c r="D244" s="226"/>
      <c r="E244" s="209"/>
      <c r="F244" s="209"/>
      <c r="G244" s="209"/>
      <c r="H244" s="209"/>
      <c r="I244" s="209"/>
      <c r="J244" s="209"/>
      <c r="K244" s="209"/>
      <c r="L244" s="209"/>
      <c r="M244" s="209"/>
      <c r="N244" s="209"/>
      <c r="O244" s="209"/>
      <c r="P244" s="209"/>
      <c r="Q244" s="209"/>
      <c r="R244" s="209"/>
      <c r="S244" s="209"/>
      <c r="T244" s="209"/>
      <c r="U244" s="209"/>
      <c r="V244" s="209"/>
      <c r="W244" s="209"/>
      <c r="X244" s="209"/>
      <c r="Y244" s="209"/>
      <c r="Z244" s="209"/>
      <c r="AA244" s="209"/>
      <c r="AB244" s="209"/>
      <c r="AC244" s="209"/>
      <c r="AD244" s="209"/>
      <c r="AE244" s="209"/>
      <c r="AF244" s="209"/>
      <c r="AG244" s="209"/>
      <c r="AH244" s="209"/>
      <c r="AI244" s="209"/>
      <c r="AJ244" s="209"/>
      <c r="AK244" s="209"/>
      <c r="AL244" s="209"/>
      <c r="AM244" s="209"/>
      <c r="AN244" s="209"/>
      <c r="AO244" s="209"/>
      <c r="AP244" s="209"/>
      <c r="AQ244" s="209"/>
      <c r="AR244" s="209"/>
      <c r="AS244" s="209"/>
      <c r="AT244" s="209"/>
      <c r="AU244" s="209"/>
      <c r="AV244" s="209"/>
      <c r="AW244" s="209"/>
      <c r="AX244" s="209"/>
      <c r="AY244" s="209"/>
      <c r="AZ244" s="209"/>
      <c r="BA244" s="209"/>
      <c r="BB244" s="209"/>
      <c r="BC244" s="209"/>
      <c r="BD244" s="209"/>
      <c r="BE244" s="209"/>
      <c r="BF244" s="209"/>
      <c r="BG244" s="209"/>
      <c r="BH244" s="209"/>
      <c r="BI244" s="209"/>
      <c r="BJ244" s="209"/>
      <c r="BK244" s="209"/>
      <c r="BL244" s="209"/>
      <c r="BM244" s="209"/>
      <c r="BN244" s="209"/>
      <c r="BO244" s="209"/>
      <c r="BP244" s="209"/>
    </row>
    <row r="245" spans="2:68" ht="15">
      <c r="B245" s="209"/>
      <c r="C245" s="209"/>
      <c r="D245" s="226"/>
      <c r="E245" s="209"/>
      <c r="F245" s="209"/>
      <c r="G245" s="209"/>
      <c r="H245" s="209"/>
      <c r="I245" s="209"/>
      <c r="J245" s="209"/>
      <c r="K245" s="209"/>
      <c r="L245" s="209"/>
      <c r="M245" s="209"/>
      <c r="N245" s="209"/>
      <c r="O245" s="209"/>
      <c r="P245" s="209"/>
      <c r="Q245" s="209"/>
      <c r="R245" s="209"/>
      <c r="S245" s="209"/>
      <c r="T245" s="209"/>
      <c r="U245" s="209"/>
      <c r="V245" s="209"/>
      <c r="W245" s="209"/>
      <c r="X245" s="209"/>
      <c r="Y245" s="209"/>
      <c r="Z245" s="209"/>
      <c r="AA245" s="209"/>
      <c r="AB245" s="209"/>
      <c r="AC245" s="209"/>
      <c r="AD245" s="209"/>
      <c r="AE245" s="209"/>
      <c r="AF245" s="209"/>
      <c r="AG245" s="209"/>
      <c r="AH245" s="209"/>
      <c r="AI245" s="209"/>
      <c r="AJ245" s="209"/>
      <c r="AK245" s="209"/>
      <c r="AL245" s="209"/>
      <c r="AM245" s="209"/>
      <c r="AN245" s="209"/>
      <c r="AO245" s="209"/>
      <c r="AP245" s="209"/>
      <c r="AQ245" s="209"/>
      <c r="AR245" s="209"/>
      <c r="AS245" s="209"/>
      <c r="AT245" s="209"/>
      <c r="AU245" s="209"/>
      <c r="AV245" s="209"/>
      <c r="AW245" s="209"/>
      <c r="AX245" s="209"/>
      <c r="AY245" s="209"/>
      <c r="AZ245" s="209"/>
      <c r="BA245" s="209"/>
      <c r="BB245" s="209"/>
      <c r="BC245" s="209"/>
      <c r="BD245" s="209"/>
      <c r="BE245" s="209"/>
      <c r="BF245" s="209"/>
      <c r="BG245" s="209"/>
      <c r="BH245" s="209"/>
      <c r="BI245" s="209"/>
      <c r="BJ245" s="209"/>
      <c r="BK245" s="209"/>
      <c r="BL245" s="209"/>
      <c r="BM245" s="209"/>
      <c r="BN245" s="209"/>
      <c r="BO245" s="209"/>
      <c r="BP245" s="209"/>
    </row>
    <row r="246" spans="2:68" ht="15">
      <c r="B246" s="209"/>
      <c r="C246" s="209"/>
      <c r="D246" s="226"/>
      <c r="E246" s="209"/>
      <c r="F246" s="209"/>
      <c r="G246" s="209"/>
      <c r="H246" s="209"/>
      <c r="I246" s="209"/>
      <c r="J246" s="209"/>
      <c r="K246" s="209"/>
      <c r="L246" s="209"/>
      <c r="M246" s="209"/>
      <c r="N246" s="209"/>
      <c r="O246" s="209"/>
      <c r="P246" s="209"/>
      <c r="Q246" s="209"/>
      <c r="R246" s="209"/>
      <c r="S246" s="209"/>
      <c r="T246" s="209"/>
      <c r="U246" s="209"/>
      <c r="V246" s="209"/>
      <c r="W246" s="209"/>
      <c r="X246" s="209"/>
      <c r="Y246" s="209"/>
      <c r="Z246" s="209"/>
      <c r="AA246" s="209"/>
      <c r="AB246" s="209"/>
      <c r="AC246" s="209"/>
      <c r="AD246" s="209"/>
      <c r="AE246" s="209"/>
      <c r="AF246" s="209"/>
      <c r="AG246" s="209"/>
      <c r="AH246" s="209"/>
      <c r="AI246" s="209"/>
      <c r="AJ246" s="209"/>
      <c r="AK246" s="209"/>
      <c r="AL246" s="209"/>
      <c r="AM246" s="209"/>
      <c r="AN246" s="209"/>
      <c r="AO246" s="209"/>
      <c r="AP246" s="209"/>
      <c r="AQ246" s="209"/>
      <c r="AR246" s="209"/>
      <c r="AS246" s="209"/>
      <c r="AT246" s="209"/>
      <c r="AU246" s="209"/>
      <c r="AV246" s="209"/>
      <c r="AW246" s="209"/>
      <c r="AX246" s="209"/>
      <c r="AY246" s="209"/>
      <c r="AZ246" s="209"/>
      <c r="BA246" s="209"/>
      <c r="BB246" s="209"/>
      <c r="BC246" s="209"/>
      <c r="BD246" s="209"/>
      <c r="BE246" s="209"/>
      <c r="BF246" s="209"/>
      <c r="BG246" s="209"/>
      <c r="BH246" s="209"/>
      <c r="BI246" s="209"/>
      <c r="BJ246" s="209"/>
      <c r="BK246" s="209"/>
      <c r="BL246" s="209"/>
      <c r="BM246" s="209"/>
      <c r="BN246" s="209"/>
      <c r="BO246" s="209"/>
      <c r="BP246" s="209"/>
    </row>
    <row r="247" spans="2:68" ht="15">
      <c r="B247" s="209"/>
      <c r="C247" s="209"/>
      <c r="D247" s="226"/>
      <c r="E247" s="209"/>
      <c r="F247" s="209"/>
      <c r="G247" s="209"/>
      <c r="H247" s="209"/>
      <c r="I247" s="209"/>
      <c r="J247" s="209"/>
      <c r="K247" s="209"/>
      <c r="L247" s="209"/>
      <c r="M247" s="209"/>
      <c r="N247" s="209"/>
      <c r="O247" s="209"/>
      <c r="P247" s="209"/>
      <c r="Q247" s="209"/>
      <c r="R247" s="209"/>
      <c r="S247" s="209"/>
      <c r="T247" s="209"/>
      <c r="U247" s="209"/>
      <c r="V247" s="209"/>
      <c r="W247" s="209"/>
      <c r="X247" s="209"/>
      <c r="Y247" s="209"/>
      <c r="Z247" s="209"/>
      <c r="AA247" s="209"/>
      <c r="AB247" s="209"/>
      <c r="AC247" s="209"/>
      <c r="AD247" s="209"/>
      <c r="AE247" s="209"/>
      <c r="AF247" s="209"/>
      <c r="AG247" s="209"/>
      <c r="AH247" s="209"/>
      <c r="AI247" s="209"/>
      <c r="AJ247" s="209"/>
      <c r="AK247" s="209"/>
      <c r="AL247" s="209"/>
      <c r="AM247" s="209"/>
      <c r="AN247" s="209"/>
      <c r="AO247" s="209"/>
      <c r="AP247" s="209"/>
      <c r="AQ247" s="209"/>
      <c r="AR247" s="209"/>
      <c r="AS247" s="209"/>
      <c r="AT247" s="209"/>
      <c r="AU247" s="209"/>
      <c r="AV247" s="209"/>
      <c r="AW247" s="209"/>
      <c r="AX247" s="209"/>
      <c r="AY247" s="209"/>
      <c r="AZ247" s="209"/>
      <c r="BA247" s="209"/>
      <c r="BB247" s="209"/>
      <c r="BC247" s="209"/>
      <c r="BD247" s="209"/>
      <c r="BE247" s="209"/>
      <c r="BF247" s="209"/>
      <c r="BG247" s="209"/>
      <c r="BH247" s="209"/>
      <c r="BI247" s="209"/>
      <c r="BJ247" s="209"/>
      <c r="BK247" s="209"/>
      <c r="BL247" s="209"/>
      <c r="BM247" s="209"/>
      <c r="BN247" s="209"/>
      <c r="BO247" s="209"/>
      <c r="BP247" s="209"/>
    </row>
    <row r="248" spans="2:68" ht="15">
      <c r="B248" s="209"/>
      <c r="C248" s="209"/>
      <c r="D248" s="226"/>
      <c r="E248" s="209"/>
      <c r="F248" s="209"/>
      <c r="G248" s="209"/>
      <c r="H248" s="209"/>
      <c r="I248" s="209"/>
      <c r="J248" s="209"/>
      <c r="K248" s="209"/>
      <c r="L248" s="209"/>
      <c r="M248" s="209"/>
      <c r="N248" s="209"/>
      <c r="O248" s="209"/>
      <c r="P248" s="209"/>
      <c r="Q248" s="209"/>
      <c r="R248" s="209"/>
      <c r="S248" s="209"/>
      <c r="T248" s="209"/>
      <c r="U248" s="209"/>
      <c r="V248" s="209"/>
      <c r="W248" s="209"/>
      <c r="X248" s="209"/>
      <c r="Y248" s="209"/>
      <c r="Z248" s="209"/>
      <c r="AA248" s="209"/>
      <c r="AB248" s="209"/>
      <c r="AC248" s="209"/>
      <c r="AD248" s="209"/>
      <c r="AE248" s="209"/>
      <c r="AF248" s="209"/>
      <c r="AG248" s="209"/>
      <c r="AH248" s="209"/>
      <c r="AI248" s="209"/>
      <c r="AJ248" s="209"/>
      <c r="AK248" s="209"/>
      <c r="AL248" s="209"/>
      <c r="AM248" s="209"/>
      <c r="AN248" s="209"/>
      <c r="AO248" s="209"/>
      <c r="AP248" s="209"/>
      <c r="AQ248" s="209"/>
      <c r="AR248" s="209"/>
      <c r="AS248" s="209"/>
      <c r="AT248" s="209"/>
      <c r="AU248" s="209"/>
      <c r="AV248" s="209"/>
      <c r="AW248" s="209"/>
      <c r="AX248" s="209"/>
      <c r="AY248" s="209"/>
      <c r="AZ248" s="209"/>
      <c r="BA248" s="209"/>
      <c r="BB248" s="209"/>
      <c r="BC248" s="209"/>
      <c r="BD248" s="209"/>
      <c r="BE248" s="209"/>
      <c r="BF248" s="209"/>
      <c r="BG248" s="209"/>
      <c r="BH248" s="209"/>
      <c r="BI248" s="209"/>
      <c r="BJ248" s="209"/>
      <c r="BK248" s="209"/>
      <c r="BL248" s="209"/>
      <c r="BM248" s="209"/>
      <c r="BN248" s="209"/>
      <c r="BO248" s="209"/>
      <c r="BP248" s="209"/>
    </row>
    <row r="249" spans="2:68" ht="15">
      <c r="B249" s="209"/>
      <c r="C249" s="209"/>
      <c r="D249" s="226"/>
      <c r="E249" s="209"/>
      <c r="F249" s="209"/>
      <c r="G249" s="209"/>
      <c r="H249" s="209"/>
      <c r="I249" s="209"/>
      <c r="J249" s="209"/>
      <c r="K249" s="209"/>
      <c r="L249" s="209"/>
      <c r="M249" s="209"/>
      <c r="N249" s="209"/>
      <c r="O249" s="209"/>
      <c r="P249" s="209"/>
      <c r="Q249" s="209"/>
      <c r="R249" s="209"/>
      <c r="S249" s="209"/>
      <c r="T249" s="209"/>
      <c r="U249" s="209"/>
      <c r="V249" s="209"/>
      <c r="W249" s="209"/>
      <c r="X249" s="209"/>
      <c r="Y249" s="209"/>
      <c r="Z249" s="209"/>
      <c r="AA249" s="209"/>
      <c r="AB249" s="209"/>
      <c r="AC249" s="209"/>
      <c r="AD249" s="209"/>
      <c r="AE249" s="209"/>
      <c r="AF249" s="209"/>
      <c r="AG249" s="209"/>
      <c r="AH249" s="209"/>
      <c r="AI249" s="209"/>
      <c r="AJ249" s="209"/>
      <c r="AK249" s="209"/>
      <c r="AL249" s="209"/>
      <c r="AM249" s="209"/>
      <c r="AN249" s="209"/>
      <c r="AO249" s="209"/>
      <c r="AP249" s="209"/>
      <c r="AQ249" s="209"/>
      <c r="AR249" s="209"/>
      <c r="AS249" s="209"/>
      <c r="AT249" s="209"/>
      <c r="AU249" s="209"/>
      <c r="AV249" s="209"/>
      <c r="AW249" s="209"/>
      <c r="AX249" s="209"/>
      <c r="AY249" s="209"/>
      <c r="AZ249" s="209"/>
      <c r="BA249" s="209"/>
      <c r="BB249" s="209"/>
      <c r="BC249" s="209"/>
      <c r="BD249" s="209"/>
      <c r="BE249" s="209"/>
      <c r="BF249" s="209"/>
      <c r="BG249" s="209"/>
      <c r="BH249" s="209"/>
      <c r="BI249" s="209"/>
      <c r="BJ249" s="209"/>
      <c r="BK249" s="209"/>
      <c r="BL249" s="209"/>
      <c r="BM249" s="209"/>
      <c r="BN249" s="209"/>
      <c r="BO249" s="209"/>
      <c r="BP249" s="209"/>
    </row>
    <row r="250" spans="2:68" ht="15">
      <c r="B250" s="209"/>
      <c r="C250" s="209"/>
      <c r="D250" s="226"/>
      <c r="E250" s="209"/>
      <c r="F250" s="209"/>
      <c r="G250" s="209"/>
      <c r="H250" s="209"/>
      <c r="I250" s="209"/>
      <c r="J250" s="209"/>
      <c r="K250" s="209"/>
      <c r="L250" s="209"/>
      <c r="M250" s="209"/>
      <c r="N250" s="209"/>
      <c r="O250" s="209"/>
      <c r="P250" s="209"/>
      <c r="Q250" s="209"/>
      <c r="R250" s="209"/>
      <c r="S250" s="209"/>
      <c r="T250" s="209"/>
      <c r="U250" s="209"/>
      <c r="V250" s="209"/>
      <c r="W250" s="209"/>
      <c r="X250" s="209"/>
      <c r="Y250" s="209"/>
      <c r="Z250" s="209"/>
      <c r="AA250" s="209"/>
      <c r="AB250" s="209"/>
      <c r="AC250" s="209"/>
      <c r="AD250" s="209"/>
      <c r="AE250" s="209"/>
      <c r="AF250" s="209"/>
      <c r="AG250" s="209"/>
      <c r="AH250" s="209"/>
      <c r="AI250" s="209"/>
      <c r="AJ250" s="209"/>
      <c r="AK250" s="209"/>
      <c r="AL250" s="209"/>
      <c r="AM250" s="209"/>
      <c r="AN250" s="209"/>
      <c r="AO250" s="209"/>
      <c r="AP250" s="209"/>
      <c r="AQ250" s="209"/>
      <c r="AR250" s="209"/>
      <c r="AS250" s="209"/>
      <c r="AT250" s="209"/>
      <c r="AU250" s="209"/>
      <c r="AV250" s="209"/>
      <c r="AW250" s="209"/>
      <c r="AX250" s="209"/>
      <c r="AY250" s="209"/>
      <c r="AZ250" s="209"/>
      <c r="BA250" s="209"/>
      <c r="BB250" s="209"/>
      <c r="BC250" s="209"/>
      <c r="BD250" s="209"/>
      <c r="BE250" s="209"/>
      <c r="BF250" s="209"/>
      <c r="BG250" s="209"/>
      <c r="BH250" s="209"/>
      <c r="BI250" s="209"/>
      <c r="BJ250" s="209"/>
      <c r="BK250" s="209"/>
      <c r="BL250" s="209"/>
      <c r="BM250" s="209"/>
      <c r="BN250" s="209"/>
      <c r="BO250" s="209"/>
      <c r="BP250" s="209"/>
    </row>
    <row r="251" spans="2:68" ht="15">
      <c r="B251" s="209"/>
      <c r="C251" s="209"/>
      <c r="D251" s="226"/>
      <c r="E251" s="209"/>
      <c r="F251" s="209"/>
      <c r="G251" s="209"/>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09"/>
      <c r="AY251" s="209"/>
      <c r="AZ251" s="209"/>
      <c r="BA251" s="209"/>
      <c r="BB251" s="209"/>
      <c r="BC251" s="209"/>
      <c r="BD251" s="209"/>
      <c r="BE251" s="209"/>
      <c r="BF251" s="209"/>
      <c r="BG251" s="209"/>
      <c r="BH251" s="209"/>
      <c r="BI251" s="209"/>
      <c r="BJ251" s="209"/>
      <c r="BK251" s="209"/>
      <c r="BL251" s="209"/>
      <c r="BM251" s="209"/>
      <c r="BN251" s="209"/>
      <c r="BO251" s="209"/>
      <c r="BP251" s="209"/>
    </row>
    <row r="252" spans="2:68" ht="15">
      <c r="B252" s="209"/>
      <c r="C252" s="209"/>
      <c r="D252" s="226"/>
      <c r="E252" s="209"/>
      <c r="F252" s="209"/>
      <c r="G252" s="209"/>
      <c r="H252" s="209"/>
      <c r="I252" s="209"/>
      <c r="J252" s="209"/>
      <c r="K252" s="209"/>
      <c r="L252" s="209"/>
      <c r="M252" s="209"/>
      <c r="N252" s="209"/>
      <c r="O252" s="209"/>
      <c r="P252" s="209"/>
      <c r="Q252" s="209"/>
      <c r="R252" s="209"/>
      <c r="S252" s="209"/>
      <c r="T252" s="209"/>
      <c r="U252" s="209"/>
      <c r="V252" s="209"/>
      <c r="W252" s="209"/>
      <c r="X252" s="209"/>
      <c r="Y252" s="209"/>
      <c r="Z252" s="209"/>
      <c r="AA252" s="209"/>
      <c r="AB252" s="209"/>
      <c r="AC252" s="209"/>
      <c r="AD252" s="209"/>
      <c r="AE252" s="209"/>
      <c r="AF252" s="209"/>
      <c r="AG252" s="209"/>
      <c r="AH252" s="209"/>
      <c r="AI252" s="209"/>
      <c r="AJ252" s="209"/>
      <c r="AK252" s="209"/>
      <c r="AL252" s="209"/>
      <c r="AM252" s="209"/>
      <c r="AN252" s="209"/>
      <c r="AO252" s="209"/>
      <c r="AP252" s="209"/>
      <c r="AQ252" s="209"/>
      <c r="AR252" s="209"/>
      <c r="AS252" s="209"/>
      <c r="AT252" s="209"/>
      <c r="AU252" s="209"/>
      <c r="AV252" s="209"/>
      <c r="AW252" s="209"/>
      <c r="AX252" s="209"/>
      <c r="AY252" s="209"/>
      <c r="AZ252" s="209"/>
      <c r="BA252" s="209"/>
      <c r="BB252" s="209"/>
      <c r="BC252" s="209"/>
      <c r="BD252" s="209"/>
      <c r="BE252" s="209"/>
      <c r="BF252" s="209"/>
      <c r="BG252" s="209"/>
      <c r="BH252" s="209"/>
      <c r="BI252" s="209"/>
      <c r="BJ252" s="209"/>
      <c r="BK252" s="209"/>
      <c r="BL252" s="209"/>
      <c r="BM252" s="209"/>
      <c r="BN252" s="209"/>
      <c r="BO252" s="209"/>
      <c r="BP252" s="209"/>
    </row>
    <row r="253" spans="2:68" ht="15">
      <c r="B253" s="209"/>
      <c r="C253" s="209"/>
      <c r="D253" s="226"/>
      <c r="E253" s="209"/>
      <c r="F253" s="209"/>
      <c r="G253" s="209"/>
      <c r="H253" s="209"/>
      <c r="I253" s="209"/>
      <c r="J253" s="209"/>
      <c r="K253" s="209"/>
      <c r="L253" s="209"/>
      <c r="M253" s="209"/>
      <c r="N253" s="209"/>
      <c r="O253" s="209"/>
      <c r="P253" s="209"/>
      <c r="Q253" s="209"/>
      <c r="R253" s="209"/>
      <c r="S253" s="209"/>
      <c r="T253" s="209"/>
      <c r="U253" s="209"/>
      <c r="V253" s="209"/>
      <c r="W253" s="209"/>
      <c r="X253" s="209"/>
      <c r="Y253" s="209"/>
      <c r="Z253" s="209"/>
      <c r="AA253" s="209"/>
      <c r="AB253" s="209"/>
      <c r="AC253" s="209"/>
      <c r="AD253" s="209"/>
      <c r="AE253" s="209"/>
      <c r="AF253" s="209"/>
      <c r="AG253" s="209"/>
      <c r="AH253" s="209"/>
      <c r="AI253" s="209"/>
      <c r="AJ253" s="209"/>
      <c r="AK253" s="209"/>
      <c r="AL253" s="209"/>
      <c r="AM253" s="209"/>
      <c r="AN253" s="209"/>
      <c r="AO253" s="209"/>
      <c r="AP253" s="209"/>
      <c r="AQ253" s="209"/>
      <c r="AR253" s="209"/>
      <c r="AS253" s="209"/>
      <c r="AT253" s="209"/>
      <c r="AU253" s="209"/>
      <c r="AV253" s="209"/>
      <c r="AW253" s="209"/>
      <c r="AX253" s="209"/>
      <c r="AY253" s="209"/>
      <c r="AZ253" s="209"/>
      <c r="BA253" s="209"/>
      <c r="BB253" s="209"/>
      <c r="BC253" s="209"/>
      <c r="BD253" s="209"/>
      <c r="BE253" s="209"/>
      <c r="BF253" s="209"/>
      <c r="BG253" s="209"/>
      <c r="BH253" s="209"/>
      <c r="BI253" s="209"/>
      <c r="BJ253" s="209"/>
      <c r="BK253" s="209"/>
      <c r="BL253" s="209"/>
      <c r="BM253" s="209"/>
      <c r="BN253" s="209"/>
      <c r="BO253" s="209"/>
      <c r="BP253" s="209"/>
    </row>
    <row r="254" spans="2:68" ht="15">
      <c r="B254" s="209"/>
      <c r="C254" s="209"/>
      <c r="D254" s="226"/>
      <c r="E254" s="209"/>
      <c r="F254" s="209"/>
      <c r="G254" s="209"/>
      <c r="H254" s="209"/>
      <c r="I254" s="209"/>
      <c r="J254" s="209"/>
      <c r="K254" s="209"/>
      <c r="L254" s="209"/>
      <c r="M254" s="209"/>
      <c r="N254" s="209"/>
      <c r="O254" s="209"/>
      <c r="P254" s="209"/>
      <c r="Q254" s="209"/>
      <c r="R254" s="209"/>
      <c r="S254" s="209"/>
      <c r="T254" s="209"/>
      <c r="U254" s="209"/>
      <c r="V254" s="209"/>
      <c r="W254" s="209"/>
      <c r="X254" s="209"/>
      <c r="Y254" s="209"/>
      <c r="Z254" s="209"/>
      <c r="AA254" s="209"/>
      <c r="AB254" s="209"/>
      <c r="AC254" s="209"/>
      <c r="AD254" s="209"/>
      <c r="AE254" s="209"/>
      <c r="AF254" s="209"/>
      <c r="AG254" s="209"/>
      <c r="AH254" s="209"/>
      <c r="AI254" s="209"/>
      <c r="AJ254" s="209"/>
      <c r="AK254" s="209"/>
      <c r="AL254" s="209"/>
      <c r="AM254" s="209"/>
      <c r="AN254" s="209"/>
      <c r="AO254" s="209"/>
      <c r="AP254" s="209"/>
      <c r="AQ254" s="209"/>
      <c r="AR254" s="209"/>
      <c r="AS254" s="209"/>
      <c r="AT254" s="209"/>
      <c r="AU254" s="209"/>
      <c r="AV254" s="209"/>
      <c r="AW254" s="209"/>
      <c r="AX254" s="209"/>
      <c r="AY254" s="209"/>
      <c r="AZ254" s="209"/>
      <c r="BA254" s="209"/>
      <c r="BB254" s="209"/>
      <c r="BC254" s="209"/>
      <c r="BD254" s="209"/>
      <c r="BE254" s="209"/>
      <c r="BF254" s="209"/>
      <c r="BG254" s="209"/>
      <c r="BH254" s="209"/>
      <c r="BI254" s="209"/>
      <c r="BJ254" s="209"/>
      <c r="BK254" s="209"/>
      <c r="BL254" s="209"/>
      <c r="BM254" s="209"/>
      <c r="BN254" s="209"/>
      <c r="BO254" s="209"/>
      <c r="BP254" s="209"/>
    </row>
    <row r="255" spans="2:68" ht="15">
      <c r="B255" s="209"/>
      <c r="C255" s="209"/>
      <c r="D255" s="226"/>
      <c r="E255" s="209"/>
      <c r="F255" s="209"/>
      <c r="G255" s="209"/>
      <c r="H255" s="209"/>
      <c r="I255" s="209"/>
      <c r="J255" s="209"/>
      <c r="K255" s="209"/>
      <c r="L255" s="209"/>
      <c r="M255" s="209"/>
      <c r="N255" s="209"/>
      <c r="O255" s="209"/>
      <c r="P255" s="209"/>
      <c r="Q255" s="209"/>
      <c r="R255" s="209"/>
      <c r="S255" s="209"/>
      <c r="T255" s="209"/>
      <c r="U255" s="209"/>
      <c r="V255" s="209"/>
      <c r="W255" s="209"/>
      <c r="X255" s="209"/>
      <c r="Y255" s="209"/>
      <c r="Z255" s="209"/>
      <c r="AA255" s="209"/>
      <c r="AB255" s="209"/>
      <c r="AC255" s="209"/>
      <c r="AD255" s="209"/>
      <c r="AE255" s="209"/>
      <c r="AF255" s="209"/>
      <c r="AG255" s="209"/>
      <c r="AH255" s="209"/>
      <c r="AI255" s="209"/>
      <c r="AJ255" s="209"/>
      <c r="AK255" s="209"/>
      <c r="AL255" s="209"/>
      <c r="AM255" s="209"/>
      <c r="AN255" s="209"/>
      <c r="AO255" s="209"/>
      <c r="AP255" s="209"/>
      <c r="AQ255" s="209"/>
      <c r="AR255" s="209"/>
      <c r="AS255" s="209"/>
      <c r="AT255" s="209"/>
      <c r="AU255" s="209"/>
      <c r="AV255" s="209"/>
      <c r="AW255" s="209"/>
      <c r="AX255" s="209"/>
      <c r="AY255" s="209"/>
      <c r="AZ255" s="209"/>
      <c r="BA255" s="209"/>
      <c r="BB255" s="209"/>
      <c r="BC255" s="209"/>
      <c r="BD255" s="209"/>
      <c r="BE255" s="209"/>
      <c r="BF255" s="209"/>
      <c r="BG255" s="209"/>
      <c r="BH255" s="209"/>
      <c r="BI255" s="209"/>
      <c r="BJ255" s="209"/>
      <c r="BK255" s="209"/>
      <c r="BL255" s="209"/>
      <c r="BM255" s="209"/>
      <c r="BN255" s="209"/>
      <c r="BO255" s="209"/>
      <c r="BP255" s="209"/>
    </row>
    <row r="256" spans="2:68" ht="15">
      <c r="B256" s="209"/>
      <c r="C256" s="209"/>
      <c r="D256" s="226"/>
      <c r="E256" s="209"/>
      <c r="F256" s="209"/>
      <c r="G256" s="209"/>
      <c r="H256" s="209"/>
      <c r="I256" s="209"/>
      <c r="J256" s="209"/>
      <c r="K256" s="209"/>
      <c r="L256" s="209"/>
      <c r="M256" s="209"/>
      <c r="N256" s="209"/>
      <c r="O256" s="209"/>
      <c r="P256" s="209"/>
      <c r="Q256" s="209"/>
      <c r="R256" s="209"/>
      <c r="S256" s="209"/>
      <c r="T256" s="209"/>
      <c r="U256" s="209"/>
      <c r="V256" s="209"/>
      <c r="W256" s="209"/>
      <c r="X256" s="209"/>
      <c r="Y256" s="209"/>
      <c r="Z256" s="209"/>
      <c r="AA256" s="209"/>
      <c r="AB256" s="209"/>
      <c r="AC256" s="209"/>
      <c r="AD256" s="209"/>
      <c r="AE256" s="209"/>
      <c r="AF256" s="209"/>
      <c r="AG256" s="209"/>
      <c r="AH256" s="209"/>
      <c r="AI256" s="209"/>
      <c r="AJ256" s="209"/>
      <c r="AK256" s="209"/>
      <c r="AL256" s="209"/>
      <c r="AM256" s="209"/>
      <c r="AN256" s="209"/>
      <c r="AO256" s="209"/>
      <c r="AP256" s="209"/>
      <c r="AQ256" s="209"/>
      <c r="AR256" s="209"/>
      <c r="AS256" s="209"/>
      <c r="AT256" s="209"/>
      <c r="AU256" s="209"/>
      <c r="AV256" s="209"/>
      <c r="AW256" s="209"/>
      <c r="AX256" s="209"/>
      <c r="AY256" s="209"/>
      <c r="AZ256" s="209"/>
      <c r="BA256" s="209"/>
      <c r="BB256" s="209"/>
      <c r="BC256" s="209"/>
      <c r="BD256" s="209"/>
      <c r="BE256" s="209"/>
      <c r="BF256" s="209"/>
      <c r="BG256" s="209"/>
      <c r="BH256" s="209"/>
      <c r="BI256" s="209"/>
      <c r="BJ256" s="209"/>
      <c r="BK256" s="209"/>
      <c r="BL256" s="209"/>
      <c r="BM256" s="209"/>
      <c r="BN256" s="209"/>
      <c r="BO256" s="209"/>
      <c r="BP256" s="209"/>
    </row>
    <row r="257" spans="2:68" ht="15">
      <c r="B257" s="209"/>
      <c r="C257" s="209"/>
      <c r="D257" s="226"/>
      <c r="E257" s="209"/>
      <c r="F257" s="209"/>
      <c r="G257" s="209"/>
      <c r="H257" s="209"/>
      <c r="I257" s="209"/>
      <c r="J257" s="209"/>
      <c r="K257" s="209"/>
      <c r="L257" s="209"/>
      <c r="M257" s="209"/>
      <c r="N257" s="209"/>
      <c r="O257" s="209"/>
      <c r="P257" s="209"/>
      <c r="Q257" s="209"/>
      <c r="R257" s="209"/>
      <c r="S257" s="209"/>
      <c r="T257" s="209"/>
      <c r="U257" s="209"/>
      <c r="V257" s="209"/>
      <c r="W257" s="209"/>
      <c r="X257" s="209"/>
      <c r="Y257" s="209"/>
      <c r="Z257" s="209"/>
      <c r="AA257" s="209"/>
      <c r="AB257" s="209"/>
      <c r="AC257" s="209"/>
      <c r="AD257" s="209"/>
      <c r="AE257" s="209"/>
      <c r="AF257" s="209"/>
      <c r="AG257" s="209"/>
      <c r="AH257" s="209"/>
      <c r="AI257" s="209"/>
      <c r="AJ257" s="209"/>
      <c r="AK257" s="209"/>
      <c r="AL257" s="209"/>
      <c r="AM257" s="209"/>
      <c r="AN257" s="209"/>
      <c r="AO257" s="209"/>
      <c r="AP257" s="209"/>
      <c r="AQ257" s="209"/>
      <c r="AR257" s="209"/>
      <c r="AS257" s="209"/>
      <c r="AT257" s="209"/>
      <c r="AU257" s="209"/>
      <c r="AV257" s="209"/>
      <c r="AW257" s="209"/>
      <c r="AX257" s="209"/>
      <c r="AY257" s="209"/>
      <c r="AZ257" s="209"/>
      <c r="BA257" s="209"/>
      <c r="BB257" s="209"/>
      <c r="BC257" s="209"/>
      <c r="BD257" s="209"/>
      <c r="BE257" s="209"/>
      <c r="BF257" s="209"/>
      <c r="BG257" s="209"/>
      <c r="BH257" s="209"/>
      <c r="BI257" s="209"/>
      <c r="BJ257" s="209"/>
      <c r="BK257" s="209"/>
      <c r="BL257" s="209"/>
      <c r="BM257" s="209"/>
      <c r="BN257" s="209"/>
      <c r="BO257" s="209"/>
      <c r="BP257" s="209"/>
    </row>
    <row r="258" spans="2:68" ht="15">
      <c r="B258" s="209"/>
      <c r="C258" s="209"/>
      <c r="D258" s="226"/>
      <c r="E258" s="209"/>
      <c r="F258" s="209"/>
      <c r="G258" s="209"/>
      <c r="H258" s="209"/>
      <c r="I258" s="209"/>
      <c r="J258" s="209"/>
      <c r="K258" s="209"/>
      <c r="L258" s="209"/>
      <c r="M258" s="209"/>
      <c r="N258" s="209"/>
      <c r="O258" s="209"/>
      <c r="P258" s="209"/>
      <c r="Q258" s="209"/>
      <c r="R258" s="209"/>
      <c r="S258" s="209"/>
      <c r="T258" s="209"/>
      <c r="U258" s="209"/>
      <c r="V258" s="209"/>
      <c r="W258" s="209"/>
      <c r="X258" s="209"/>
      <c r="Y258" s="209"/>
      <c r="Z258" s="209"/>
      <c r="AA258" s="209"/>
      <c r="AB258" s="209"/>
      <c r="AC258" s="209"/>
      <c r="AD258" s="209"/>
      <c r="AE258" s="209"/>
      <c r="AF258" s="209"/>
      <c r="AG258" s="209"/>
      <c r="AH258" s="209"/>
      <c r="AI258" s="209"/>
      <c r="AJ258" s="209"/>
      <c r="AK258" s="209"/>
      <c r="AL258" s="209"/>
      <c r="AM258" s="209"/>
      <c r="AN258" s="209"/>
      <c r="AO258" s="209"/>
      <c r="AP258" s="209"/>
      <c r="AQ258" s="209"/>
      <c r="AR258" s="209"/>
      <c r="AS258" s="209"/>
      <c r="AT258" s="209"/>
      <c r="AU258" s="209"/>
      <c r="AV258" s="209"/>
      <c r="AW258" s="209"/>
      <c r="AX258" s="209"/>
      <c r="AY258" s="209"/>
      <c r="AZ258" s="209"/>
      <c r="BA258" s="209"/>
      <c r="BB258" s="209"/>
      <c r="BC258" s="209"/>
      <c r="BD258" s="209"/>
      <c r="BE258" s="209"/>
      <c r="BF258" s="209"/>
      <c r="BG258" s="209"/>
      <c r="BH258" s="209"/>
      <c r="BI258" s="209"/>
      <c r="BJ258" s="209"/>
      <c r="BK258" s="209"/>
      <c r="BL258" s="209"/>
      <c r="BM258" s="209"/>
      <c r="BN258" s="209"/>
      <c r="BO258" s="209"/>
      <c r="BP258" s="209"/>
    </row>
    <row r="259" spans="2:68" ht="15">
      <c r="B259" s="209"/>
      <c r="C259" s="209"/>
      <c r="D259" s="226"/>
      <c r="E259" s="209"/>
      <c r="F259" s="209"/>
      <c r="G259" s="209"/>
      <c r="H259" s="209"/>
      <c r="I259" s="209"/>
      <c r="J259" s="209"/>
      <c r="K259" s="209"/>
      <c r="L259" s="209"/>
      <c r="M259" s="209"/>
      <c r="N259" s="209"/>
      <c r="O259" s="209"/>
      <c r="P259" s="209"/>
      <c r="Q259" s="209"/>
      <c r="R259" s="209"/>
      <c r="S259" s="209"/>
      <c r="T259" s="209"/>
      <c r="U259" s="209"/>
      <c r="V259" s="209"/>
      <c r="W259" s="209"/>
      <c r="X259" s="209"/>
      <c r="Y259" s="209"/>
      <c r="Z259" s="209"/>
      <c r="AA259" s="209"/>
      <c r="AB259" s="209"/>
      <c r="AC259" s="209"/>
      <c r="AD259" s="209"/>
      <c r="AE259" s="209"/>
      <c r="AF259" s="209"/>
      <c r="AG259" s="209"/>
      <c r="AH259" s="209"/>
      <c r="AI259" s="209"/>
      <c r="AJ259" s="209"/>
      <c r="AK259" s="209"/>
      <c r="AL259" s="209"/>
      <c r="AM259" s="209"/>
      <c r="AN259" s="209"/>
      <c r="AO259" s="209"/>
      <c r="AP259" s="209"/>
      <c r="AQ259" s="209"/>
      <c r="AR259" s="209"/>
      <c r="AS259" s="209"/>
      <c r="AT259" s="209"/>
      <c r="AU259" s="209"/>
      <c r="AV259" s="209"/>
      <c r="AW259" s="209"/>
      <c r="AX259" s="209"/>
      <c r="AY259" s="209"/>
      <c r="AZ259" s="209"/>
      <c r="BA259" s="209"/>
      <c r="BB259" s="209"/>
      <c r="BC259" s="209"/>
      <c r="BD259" s="209"/>
      <c r="BE259" s="209"/>
      <c r="BF259" s="209"/>
      <c r="BG259" s="209"/>
      <c r="BH259" s="209"/>
      <c r="BI259" s="209"/>
      <c r="BJ259" s="209"/>
      <c r="BK259" s="209"/>
      <c r="BL259" s="209"/>
      <c r="BM259" s="209"/>
      <c r="BN259" s="209"/>
      <c r="BO259" s="209"/>
      <c r="BP259" s="209"/>
    </row>
    <row r="260" spans="2:68" ht="15">
      <c r="B260" s="209"/>
      <c r="C260" s="209"/>
      <c r="D260" s="226"/>
      <c r="E260" s="209"/>
      <c r="F260" s="209"/>
      <c r="G260" s="209"/>
      <c r="H260" s="209"/>
      <c r="I260" s="209"/>
      <c r="J260" s="209"/>
      <c r="K260" s="209"/>
      <c r="L260" s="209"/>
      <c r="M260" s="209"/>
      <c r="N260" s="209"/>
      <c r="O260" s="209"/>
      <c r="P260" s="209"/>
      <c r="Q260" s="209"/>
      <c r="R260" s="209"/>
      <c r="S260" s="209"/>
      <c r="T260" s="209"/>
      <c r="U260" s="209"/>
      <c r="V260" s="209"/>
      <c r="W260" s="209"/>
      <c r="X260" s="209"/>
      <c r="Y260" s="209"/>
      <c r="Z260" s="209"/>
      <c r="AA260" s="209"/>
      <c r="AB260" s="209"/>
      <c r="AC260" s="209"/>
      <c r="AD260" s="209"/>
      <c r="AE260" s="209"/>
      <c r="AF260" s="209"/>
      <c r="AG260" s="209"/>
      <c r="AH260" s="209"/>
      <c r="AI260" s="209"/>
      <c r="AJ260" s="209"/>
      <c r="AK260" s="209"/>
      <c r="AL260" s="209"/>
      <c r="AM260" s="209"/>
      <c r="AN260" s="209"/>
      <c r="AO260" s="209"/>
      <c r="AP260" s="209"/>
      <c r="AQ260" s="209"/>
      <c r="AR260" s="209"/>
      <c r="AS260" s="209"/>
      <c r="AT260" s="209"/>
      <c r="AU260" s="209"/>
      <c r="AV260" s="209"/>
      <c r="AW260" s="209"/>
      <c r="AX260" s="209"/>
      <c r="AY260" s="209"/>
      <c r="AZ260" s="209"/>
      <c r="BA260" s="209"/>
      <c r="BB260" s="209"/>
      <c r="BC260" s="209"/>
      <c r="BD260" s="209"/>
      <c r="BE260" s="209"/>
      <c r="BF260" s="209"/>
      <c r="BG260" s="209"/>
      <c r="BH260" s="209"/>
      <c r="BI260" s="209"/>
      <c r="BJ260" s="209"/>
      <c r="BK260" s="209"/>
      <c r="BL260" s="209"/>
      <c r="BM260" s="209"/>
      <c r="BN260" s="209"/>
      <c r="BO260" s="209"/>
      <c r="BP260" s="209"/>
    </row>
    <row r="261" spans="2:68" ht="15">
      <c r="B261" s="209"/>
      <c r="C261" s="209"/>
      <c r="D261" s="226"/>
      <c r="E261" s="209"/>
      <c r="F261" s="209"/>
      <c r="G261" s="209"/>
      <c r="H261" s="209"/>
      <c r="I261" s="209"/>
      <c r="J261" s="209"/>
      <c r="K261" s="209"/>
      <c r="L261" s="209"/>
      <c r="M261" s="209"/>
      <c r="N261" s="209"/>
      <c r="O261" s="209"/>
      <c r="P261" s="209"/>
      <c r="Q261" s="209"/>
      <c r="R261" s="209"/>
      <c r="S261" s="209"/>
      <c r="T261" s="209"/>
      <c r="U261" s="209"/>
      <c r="V261" s="209"/>
      <c r="W261" s="209"/>
      <c r="X261" s="209"/>
      <c r="Y261" s="209"/>
      <c r="Z261" s="209"/>
      <c r="AA261" s="209"/>
      <c r="AB261" s="209"/>
      <c r="AC261" s="209"/>
      <c r="AD261" s="209"/>
      <c r="AE261" s="209"/>
      <c r="AF261" s="209"/>
      <c r="AG261" s="209"/>
      <c r="AH261" s="209"/>
      <c r="AI261" s="209"/>
      <c r="AJ261" s="209"/>
      <c r="AK261" s="209"/>
      <c r="AL261" s="209"/>
      <c r="AM261" s="209"/>
      <c r="AN261" s="209"/>
      <c r="AO261" s="209"/>
      <c r="AP261" s="209"/>
      <c r="AQ261" s="209"/>
      <c r="AR261" s="209"/>
      <c r="AS261" s="209"/>
      <c r="AT261" s="209"/>
      <c r="AU261" s="209"/>
      <c r="AV261" s="209"/>
      <c r="AW261" s="209"/>
      <c r="AX261" s="209"/>
      <c r="AY261" s="209"/>
      <c r="AZ261" s="209"/>
      <c r="BA261" s="209"/>
      <c r="BB261" s="209"/>
      <c r="BC261" s="209"/>
      <c r="BD261" s="209"/>
      <c r="BE261" s="209"/>
      <c r="BF261" s="209"/>
      <c r="BG261" s="209"/>
      <c r="BH261" s="209"/>
      <c r="BI261" s="209"/>
      <c r="BJ261" s="209"/>
      <c r="BK261" s="209"/>
      <c r="BL261" s="209"/>
      <c r="BM261" s="209"/>
      <c r="BN261" s="209"/>
      <c r="BO261" s="209"/>
      <c r="BP261" s="209"/>
    </row>
    <row r="262" spans="2:68" ht="15">
      <c r="B262" s="209"/>
      <c r="C262" s="209"/>
      <c r="D262" s="226"/>
      <c r="E262" s="209"/>
      <c r="F262" s="209"/>
      <c r="G262" s="209"/>
      <c r="H262" s="209"/>
      <c r="I262" s="209"/>
      <c r="J262" s="209"/>
      <c r="K262" s="209"/>
      <c r="L262" s="209"/>
      <c r="M262" s="209"/>
      <c r="N262" s="209"/>
      <c r="O262" s="209"/>
      <c r="P262" s="209"/>
      <c r="Q262" s="209"/>
      <c r="R262" s="209"/>
      <c r="S262" s="209"/>
      <c r="T262" s="209"/>
      <c r="U262" s="209"/>
      <c r="V262" s="209"/>
      <c r="W262" s="209"/>
      <c r="X262" s="209"/>
      <c r="Y262" s="209"/>
      <c r="Z262" s="209"/>
      <c r="AA262" s="209"/>
      <c r="AB262" s="209"/>
      <c r="AC262" s="209"/>
      <c r="AD262" s="209"/>
      <c r="AE262" s="209"/>
      <c r="AF262" s="209"/>
      <c r="AG262" s="209"/>
      <c r="AH262" s="209"/>
      <c r="AI262" s="209"/>
      <c r="AJ262" s="209"/>
      <c r="AK262" s="209"/>
      <c r="AL262" s="209"/>
      <c r="AM262" s="209"/>
      <c r="AN262" s="209"/>
      <c r="AO262" s="209"/>
      <c r="AP262" s="209"/>
      <c r="AQ262" s="209"/>
      <c r="AR262" s="209"/>
      <c r="AS262" s="209"/>
      <c r="AT262" s="209"/>
      <c r="AU262" s="209"/>
      <c r="AV262" s="209"/>
      <c r="AW262" s="209"/>
      <c r="AX262" s="209"/>
      <c r="AY262" s="209"/>
      <c r="AZ262" s="209"/>
      <c r="BA262" s="209"/>
      <c r="BB262" s="209"/>
      <c r="BC262" s="209"/>
      <c r="BD262" s="209"/>
      <c r="BE262" s="209"/>
      <c r="BF262" s="209"/>
      <c r="BG262" s="209"/>
      <c r="BH262" s="209"/>
      <c r="BI262" s="209"/>
      <c r="BJ262" s="209"/>
      <c r="BK262" s="209"/>
      <c r="BL262" s="209"/>
      <c r="BM262" s="209"/>
      <c r="BN262" s="209"/>
      <c r="BO262" s="209"/>
      <c r="BP262" s="209"/>
    </row>
    <row r="263" spans="2:68" ht="15">
      <c r="B263" s="209"/>
      <c r="C263" s="209"/>
      <c r="D263" s="226"/>
      <c r="E263" s="209"/>
      <c r="F263" s="209"/>
      <c r="G263" s="209"/>
      <c r="H263" s="209"/>
      <c r="I263" s="209"/>
      <c r="J263" s="209"/>
      <c r="K263" s="209"/>
      <c r="L263" s="209"/>
      <c r="M263" s="209"/>
      <c r="N263" s="209"/>
      <c r="O263" s="209"/>
      <c r="P263" s="209"/>
      <c r="Q263" s="209"/>
      <c r="R263" s="209"/>
      <c r="S263" s="209"/>
      <c r="T263" s="209"/>
      <c r="U263" s="209"/>
      <c r="V263" s="209"/>
      <c r="W263" s="209"/>
      <c r="X263" s="209"/>
      <c r="Y263" s="209"/>
      <c r="Z263" s="209"/>
      <c r="AA263" s="209"/>
      <c r="AB263" s="209"/>
      <c r="AC263" s="209"/>
      <c r="AD263" s="209"/>
      <c r="AE263" s="209"/>
      <c r="AF263" s="209"/>
      <c r="AG263" s="209"/>
      <c r="AH263" s="209"/>
      <c r="AI263" s="209"/>
      <c r="AJ263" s="209"/>
      <c r="AK263" s="209"/>
      <c r="AL263" s="209"/>
      <c r="AM263" s="209"/>
      <c r="AN263" s="209"/>
      <c r="AO263" s="209"/>
      <c r="AP263" s="209"/>
      <c r="AQ263" s="209"/>
      <c r="AR263" s="209"/>
      <c r="AS263" s="209"/>
      <c r="AT263" s="209"/>
      <c r="AU263" s="209"/>
      <c r="AV263" s="209"/>
      <c r="AW263" s="209"/>
      <c r="AX263" s="209"/>
      <c r="AY263" s="209"/>
      <c r="AZ263" s="209"/>
      <c r="BA263" s="209"/>
      <c r="BB263" s="209"/>
      <c r="BC263" s="209"/>
      <c r="BD263" s="209"/>
      <c r="BE263" s="209"/>
      <c r="BF263" s="209"/>
      <c r="BG263" s="209"/>
      <c r="BH263" s="209"/>
      <c r="BI263" s="209"/>
      <c r="BJ263" s="209"/>
      <c r="BK263" s="209"/>
      <c r="BL263" s="209"/>
      <c r="BM263" s="209"/>
      <c r="BN263" s="209"/>
      <c r="BO263" s="209"/>
      <c r="BP263" s="209"/>
    </row>
    <row r="264" spans="2:68" ht="15">
      <c r="B264" s="209"/>
      <c r="C264" s="209"/>
      <c r="D264" s="226"/>
      <c r="E264" s="209"/>
      <c r="F264" s="209"/>
      <c r="G264" s="209"/>
      <c r="H264" s="209"/>
      <c r="I264" s="209"/>
      <c r="J264" s="209"/>
      <c r="K264" s="209"/>
      <c r="L264" s="209"/>
      <c r="M264" s="209"/>
      <c r="N264" s="209"/>
      <c r="O264" s="209"/>
      <c r="P264" s="209"/>
      <c r="Q264" s="209"/>
      <c r="R264" s="209"/>
      <c r="S264" s="209"/>
      <c r="T264" s="209"/>
      <c r="U264" s="209"/>
      <c r="V264" s="209"/>
      <c r="W264" s="209"/>
      <c r="X264" s="209"/>
      <c r="Y264" s="209"/>
      <c r="Z264" s="209"/>
      <c r="AA264" s="209"/>
      <c r="AB264" s="209"/>
      <c r="AC264" s="209"/>
      <c r="AD264" s="209"/>
      <c r="AE264" s="209"/>
      <c r="AF264" s="209"/>
      <c r="AG264" s="209"/>
      <c r="AH264" s="209"/>
      <c r="AI264" s="209"/>
      <c r="AJ264" s="209"/>
      <c r="AK264" s="209"/>
      <c r="AL264" s="209"/>
      <c r="AM264" s="209"/>
      <c r="AN264" s="209"/>
      <c r="AO264" s="209"/>
      <c r="AP264" s="209"/>
      <c r="AQ264" s="209"/>
      <c r="AR264" s="209"/>
      <c r="AS264" s="209"/>
      <c r="AT264" s="209"/>
      <c r="AU264" s="209"/>
      <c r="AV264" s="209"/>
      <c r="AW264" s="209"/>
      <c r="AX264" s="209"/>
      <c r="AY264" s="209"/>
      <c r="AZ264" s="209"/>
      <c r="BA264" s="209"/>
      <c r="BB264" s="209"/>
      <c r="BC264" s="209"/>
      <c r="BD264" s="209"/>
      <c r="BE264" s="209"/>
      <c r="BF264" s="209"/>
      <c r="BG264" s="209"/>
      <c r="BH264" s="209"/>
      <c r="BI264" s="209"/>
      <c r="BJ264" s="209"/>
      <c r="BK264" s="209"/>
      <c r="BL264" s="209"/>
      <c r="BM264" s="209"/>
      <c r="BN264" s="209"/>
      <c r="BO264" s="209"/>
      <c r="BP264" s="209"/>
    </row>
    <row r="265" spans="2:68" ht="15">
      <c r="B265" s="209"/>
      <c r="C265" s="209"/>
      <c r="D265" s="226"/>
      <c r="E265" s="209"/>
      <c r="F265" s="209"/>
      <c r="G265" s="209"/>
      <c r="H265" s="209"/>
      <c r="I265" s="209"/>
      <c r="J265" s="209"/>
      <c r="K265" s="209"/>
      <c r="L265" s="209"/>
      <c r="M265" s="209"/>
      <c r="N265" s="209"/>
      <c r="O265" s="209"/>
      <c r="P265" s="209"/>
      <c r="Q265" s="209"/>
      <c r="R265" s="209"/>
      <c r="S265" s="209"/>
      <c r="T265" s="209"/>
      <c r="U265" s="209"/>
      <c r="V265" s="209"/>
      <c r="W265" s="209"/>
      <c r="X265" s="209"/>
      <c r="Y265" s="209"/>
      <c r="Z265" s="209"/>
      <c r="AA265" s="209"/>
      <c r="AB265" s="209"/>
      <c r="AC265" s="209"/>
      <c r="AD265" s="209"/>
      <c r="AE265" s="209"/>
      <c r="AF265" s="209"/>
      <c r="AG265" s="209"/>
      <c r="AH265" s="209"/>
      <c r="AI265" s="209"/>
      <c r="AJ265" s="209"/>
      <c r="AK265" s="209"/>
      <c r="AL265" s="209"/>
      <c r="AM265" s="209"/>
      <c r="AN265" s="209"/>
      <c r="AO265" s="209"/>
      <c r="AP265" s="209"/>
      <c r="AQ265" s="209"/>
      <c r="AR265" s="209"/>
      <c r="AS265" s="209"/>
      <c r="AT265" s="209"/>
      <c r="AU265" s="209"/>
      <c r="AV265" s="209"/>
      <c r="AW265" s="209"/>
      <c r="AX265" s="209"/>
      <c r="AY265" s="209"/>
      <c r="AZ265" s="209"/>
      <c r="BA265" s="209"/>
      <c r="BB265" s="209"/>
      <c r="BC265" s="209"/>
      <c r="BD265" s="209"/>
      <c r="BE265" s="209"/>
      <c r="BF265" s="209"/>
      <c r="BG265" s="209"/>
      <c r="BH265" s="209"/>
      <c r="BI265" s="209"/>
      <c r="BJ265" s="209"/>
      <c r="BK265" s="209"/>
      <c r="BL265" s="209"/>
      <c r="BM265" s="209"/>
      <c r="BN265" s="209"/>
      <c r="BO265" s="209"/>
      <c r="BP265" s="209"/>
    </row>
    <row r="266" spans="2:68" ht="15">
      <c r="B266" s="209"/>
      <c r="C266" s="209"/>
      <c r="D266" s="226"/>
      <c r="E266" s="209"/>
      <c r="F266" s="209"/>
      <c r="G266" s="209"/>
      <c r="H266" s="209"/>
      <c r="I266" s="209"/>
      <c r="J266" s="209"/>
      <c r="K266" s="209"/>
      <c r="L266" s="209"/>
      <c r="M266" s="209"/>
      <c r="N266" s="209"/>
      <c r="O266" s="209"/>
      <c r="P266" s="209"/>
      <c r="Q266" s="209"/>
      <c r="R266" s="209"/>
      <c r="S266" s="209"/>
      <c r="T266" s="209"/>
      <c r="U266" s="209"/>
      <c r="V266" s="209"/>
      <c r="W266" s="209"/>
      <c r="X266" s="209"/>
      <c r="Y266" s="209"/>
      <c r="Z266" s="209"/>
      <c r="AA266" s="209"/>
      <c r="AB266" s="209"/>
      <c r="AC266" s="209"/>
      <c r="AD266" s="209"/>
      <c r="AE266" s="209"/>
      <c r="AF266" s="209"/>
      <c r="AG266" s="209"/>
      <c r="AH266" s="209"/>
      <c r="AI266" s="209"/>
      <c r="AJ266" s="209"/>
      <c r="AK266" s="209"/>
      <c r="AL266" s="209"/>
      <c r="AM266" s="209"/>
      <c r="AN266" s="209"/>
      <c r="AO266" s="209"/>
      <c r="AP266" s="209"/>
      <c r="AQ266" s="209"/>
      <c r="AR266" s="209"/>
      <c r="AS266" s="209"/>
      <c r="AT266" s="209"/>
      <c r="AU266" s="209"/>
      <c r="AV266" s="209"/>
      <c r="AW266" s="209"/>
      <c r="AX266" s="209"/>
      <c r="AY266" s="209"/>
      <c r="AZ266" s="209"/>
      <c r="BA266" s="209"/>
      <c r="BB266" s="209"/>
      <c r="BC266" s="209"/>
      <c r="BD266" s="209"/>
      <c r="BE266" s="209"/>
      <c r="BF266" s="209"/>
      <c r="BG266" s="209"/>
      <c r="BH266" s="209"/>
      <c r="BI266" s="209"/>
      <c r="BJ266" s="209"/>
      <c r="BK266" s="209"/>
      <c r="BL266" s="209"/>
      <c r="BM266" s="209"/>
      <c r="BN266" s="209"/>
      <c r="BO266" s="209"/>
      <c r="BP266" s="209"/>
    </row>
    <row r="267" spans="2:68" ht="15">
      <c r="B267" s="209"/>
      <c r="C267" s="209"/>
      <c r="D267" s="226"/>
      <c r="E267" s="209"/>
      <c r="F267" s="209"/>
      <c r="G267" s="209"/>
      <c r="H267" s="209"/>
      <c r="I267" s="209"/>
      <c r="J267" s="209"/>
      <c r="K267" s="209"/>
      <c r="L267" s="209"/>
      <c r="M267" s="209"/>
      <c r="N267" s="209"/>
      <c r="O267" s="209"/>
      <c r="P267" s="209"/>
      <c r="Q267" s="209"/>
      <c r="R267" s="209"/>
      <c r="S267" s="209"/>
      <c r="T267" s="209"/>
      <c r="U267" s="209"/>
      <c r="V267" s="209"/>
      <c r="W267" s="209"/>
      <c r="X267" s="209"/>
      <c r="Y267" s="209"/>
      <c r="Z267" s="209"/>
      <c r="AA267" s="209"/>
      <c r="AB267" s="209"/>
      <c r="AC267" s="209"/>
      <c r="AD267" s="209"/>
      <c r="AE267" s="209"/>
      <c r="AF267" s="209"/>
      <c r="AG267" s="209"/>
      <c r="AH267" s="209"/>
      <c r="AI267" s="209"/>
      <c r="AJ267" s="209"/>
      <c r="AK267" s="209"/>
      <c r="AL267" s="209"/>
      <c r="AM267" s="209"/>
      <c r="AN267" s="209"/>
      <c r="AO267" s="209"/>
      <c r="AP267" s="209"/>
      <c r="AQ267" s="209"/>
      <c r="AR267" s="209"/>
      <c r="AS267" s="209"/>
      <c r="AT267" s="209"/>
      <c r="AU267" s="209"/>
      <c r="AV267" s="209"/>
      <c r="AW267" s="209"/>
      <c r="AX267" s="209"/>
      <c r="AY267" s="209"/>
      <c r="AZ267" s="209"/>
      <c r="BA267" s="209"/>
      <c r="BB267" s="209"/>
      <c r="BC267" s="209"/>
      <c r="BD267" s="209"/>
      <c r="BE267" s="209"/>
      <c r="BF267" s="209"/>
      <c r="BG267" s="209"/>
      <c r="BH267" s="209"/>
      <c r="BI267" s="209"/>
      <c r="BJ267" s="209"/>
      <c r="BK267" s="209"/>
      <c r="BL267" s="209"/>
      <c r="BM267" s="209"/>
      <c r="BN267" s="209"/>
      <c r="BO267" s="209"/>
      <c r="BP267" s="209"/>
    </row>
    <row r="268" spans="2:68" ht="15">
      <c r="B268" s="209"/>
      <c r="C268" s="209"/>
      <c r="D268" s="226"/>
      <c r="E268" s="209"/>
      <c r="F268" s="209"/>
      <c r="G268" s="209"/>
      <c r="H268" s="209"/>
      <c r="I268" s="209"/>
      <c r="J268" s="209"/>
      <c r="K268" s="209"/>
      <c r="L268" s="209"/>
      <c r="M268" s="209"/>
      <c r="N268" s="209"/>
      <c r="O268" s="209"/>
      <c r="P268" s="209"/>
      <c r="Q268" s="209"/>
      <c r="R268" s="209"/>
      <c r="S268" s="209"/>
      <c r="T268" s="209"/>
      <c r="U268" s="209"/>
      <c r="V268" s="209"/>
      <c r="W268" s="209"/>
      <c r="X268" s="209"/>
      <c r="Y268" s="209"/>
      <c r="Z268" s="209"/>
      <c r="AA268" s="209"/>
      <c r="AB268" s="209"/>
      <c r="AC268" s="209"/>
      <c r="AD268" s="209"/>
      <c r="AE268" s="209"/>
      <c r="AF268" s="209"/>
      <c r="AG268" s="209"/>
      <c r="AH268" s="209"/>
      <c r="AI268" s="209"/>
      <c r="AJ268" s="209"/>
      <c r="AK268" s="209"/>
      <c r="AL268" s="209"/>
      <c r="AM268" s="209"/>
      <c r="AN268" s="209"/>
      <c r="AO268" s="209"/>
      <c r="AP268" s="209"/>
      <c r="AQ268" s="209"/>
      <c r="AR268" s="209"/>
      <c r="AS268" s="209"/>
      <c r="AT268" s="209"/>
      <c r="AU268" s="209"/>
      <c r="AV268" s="209"/>
      <c r="AW268" s="209"/>
      <c r="AX268" s="209"/>
      <c r="AY268" s="209"/>
      <c r="AZ268" s="209"/>
      <c r="BA268" s="209"/>
      <c r="BB268" s="209"/>
      <c r="BC268" s="209"/>
      <c r="BD268" s="209"/>
      <c r="BE268" s="209"/>
      <c r="BF268" s="209"/>
      <c r="BG268" s="209"/>
      <c r="BH268" s="209"/>
      <c r="BI268" s="209"/>
      <c r="BJ268" s="209"/>
      <c r="BK268" s="209"/>
      <c r="BL268" s="209"/>
      <c r="BM268" s="209"/>
      <c r="BN268" s="209"/>
      <c r="BO268" s="209"/>
      <c r="BP268" s="209"/>
    </row>
    <row r="269" spans="2:68" ht="15">
      <c r="B269" s="209"/>
      <c r="C269" s="209"/>
      <c r="D269" s="226"/>
      <c r="E269" s="209"/>
      <c r="F269" s="209"/>
      <c r="G269" s="209"/>
      <c r="H269" s="209"/>
      <c r="I269" s="209"/>
      <c r="J269" s="209"/>
      <c r="K269" s="209"/>
      <c r="L269" s="209"/>
      <c r="M269" s="209"/>
      <c r="N269" s="209"/>
      <c r="O269" s="209"/>
      <c r="P269" s="209"/>
      <c r="Q269" s="209"/>
      <c r="R269" s="209"/>
      <c r="S269" s="209"/>
      <c r="T269" s="209"/>
      <c r="U269" s="209"/>
      <c r="V269" s="209"/>
      <c r="W269" s="209"/>
      <c r="X269" s="209"/>
      <c r="Y269" s="209"/>
      <c r="Z269" s="209"/>
      <c r="AA269" s="209"/>
      <c r="AB269" s="209"/>
      <c r="AC269" s="209"/>
      <c r="AD269" s="209"/>
      <c r="AE269" s="209"/>
      <c r="AF269" s="209"/>
      <c r="AG269" s="209"/>
      <c r="AH269" s="209"/>
      <c r="AI269" s="209"/>
      <c r="AJ269" s="209"/>
      <c r="AK269" s="209"/>
      <c r="AL269" s="209"/>
      <c r="AM269" s="209"/>
      <c r="AN269" s="209"/>
      <c r="AO269" s="209"/>
      <c r="AP269" s="209"/>
      <c r="AQ269" s="209"/>
      <c r="AR269" s="209"/>
      <c r="AS269" s="209"/>
      <c r="AT269" s="209"/>
      <c r="AU269" s="209"/>
      <c r="AV269" s="209"/>
      <c r="AW269" s="209"/>
      <c r="AX269" s="209"/>
      <c r="AY269" s="209"/>
      <c r="AZ269" s="209"/>
      <c r="BA269" s="209"/>
      <c r="BB269" s="209"/>
      <c r="BC269" s="209"/>
      <c r="BD269" s="209"/>
      <c r="BE269" s="209"/>
      <c r="BF269" s="209"/>
      <c r="BG269" s="209"/>
      <c r="BH269" s="209"/>
      <c r="BI269" s="209"/>
      <c r="BJ269" s="209"/>
      <c r="BK269" s="209"/>
      <c r="BL269" s="209"/>
      <c r="BM269" s="209"/>
      <c r="BN269" s="209"/>
      <c r="BO269" s="209"/>
      <c r="BP269" s="209"/>
    </row>
    <row r="270" spans="2:68" ht="15">
      <c r="B270" s="209"/>
      <c r="C270" s="209"/>
      <c r="D270" s="226"/>
      <c r="E270" s="209"/>
      <c r="F270" s="209"/>
      <c r="G270" s="209"/>
      <c r="H270" s="209"/>
      <c r="I270" s="209"/>
      <c r="J270" s="209"/>
      <c r="K270" s="209"/>
      <c r="L270" s="209"/>
      <c r="M270" s="209"/>
      <c r="N270" s="209"/>
      <c r="O270" s="209"/>
      <c r="P270" s="209"/>
      <c r="Q270" s="209"/>
      <c r="R270" s="209"/>
      <c r="S270" s="209"/>
      <c r="T270" s="209"/>
      <c r="U270" s="209"/>
      <c r="V270" s="209"/>
      <c r="W270" s="209"/>
      <c r="X270" s="209"/>
      <c r="Y270" s="209"/>
      <c r="Z270" s="209"/>
      <c r="AA270" s="209"/>
      <c r="AB270" s="209"/>
      <c r="AC270" s="209"/>
      <c r="AD270" s="209"/>
      <c r="AE270" s="209"/>
      <c r="AF270" s="209"/>
      <c r="AG270" s="209"/>
      <c r="AH270" s="209"/>
      <c r="AI270" s="209"/>
      <c r="AJ270" s="209"/>
      <c r="AK270" s="209"/>
      <c r="AL270" s="209"/>
      <c r="AM270" s="209"/>
      <c r="AN270" s="209"/>
      <c r="AO270" s="209"/>
      <c r="AP270" s="209"/>
      <c r="AQ270" s="209"/>
      <c r="AR270" s="209"/>
      <c r="AS270" s="209"/>
      <c r="AT270" s="209"/>
      <c r="AU270" s="209"/>
      <c r="AV270" s="209"/>
      <c r="AW270" s="209"/>
      <c r="AX270" s="209"/>
      <c r="AY270" s="209"/>
      <c r="AZ270" s="209"/>
      <c r="BA270" s="209"/>
      <c r="BB270" s="209"/>
      <c r="BC270" s="209"/>
      <c r="BD270" s="209"/>
      <c r="BE270" s="209"/>
      <c r="BF270" s="209"/>
      <c r="BG270" s="209"/>
      <c r="BH270" s="209"/>
      <c r="BI270" s="209"/>
      <c r="BJ270" s="209"/>
      <c r="BK270" s="209"/>
      <c r="BL270" s="209"/>
      <c r="BM270" s="209"/>
      <c r="BN270" s="209"/>
      <c r="BO270" s="209"/>
      <c r="BP270" s="209"/>
    </row>
    <row r="271" spans="2:68" ht="15">
      <c r="B271" s="209"/>
      <c r="C271" s="209"/>
      <c r="D271" s="226"/>
      <c r="E271" s="209"/>
      <c r="F271" s="209"/>
      <c r="G271" s="209"/>
      <c r="H271" s="209"/>
      <c r="I271" s="209"/>
      <c r="J271" s="209"/>
      <c r="K271" s="209"/>
      <c r="L271" s="209"/>
      <c r="M271" s="209"/>
      <c r="N271" s="209"/>
      <c r="O271" s="209"/>
      <c r="P271" s="209"/>
      <c r="Q271" s="209"/>
      <c r="R271" s="209"/>
      <c r="S271" s="209"/>
      <c r="T271" s="209"/>
      <c r="U271" s="209"/>
      <c r="V271" s="209"/>
      <c r="W271" s="209"/>
      <c r="X271" s="209"/>
      <c r="Y271" s="209"/>
      <c r="Z271" s="209"/>
      <c r="AA271" s="209"/>
      <c r="AB271" s="209"/>
      <c r="AC271" s="209"/>
      <c r="AD271" s="209"/>
      <c r="AE271" s="209"/>
      <c r="AF271" s="209"/>
      <c r="AG271" s="209"/>
      <c r="AH271" s="209"/>
      <c r="AI271" s="209"/>
      <c r="AJ271" s="209"/>
      <c r="AK271" s="209"/>
      <c r="AL271" s="209"/>
      <c r="AM271" s="209"/>
      <c r="AN271" s="209"/>
      <c r="AO271" s="209"/>
      <c r="AP271" s="209"/>
      <c r="AQ271" s="209"/>
      <c r="AR271" s="209"/>
      <c r="AS271" s="209"/>
      <c r="AT271" s="209"/>
      <c r="AU271" s="209"/>
      <c r="AV271" s="209"/>
      <c r="AW271" s="209"/>
      <c r="AX271" s="209"/>
      <c r="AY271" s="209"/>
      <c r="AZ271" s="209"/>
      <c r="BA271" s="209"/>
      <c r="BB271" s="209"/>
      <c r="BC271" s="209"/>
      <c r="BD271" s="209"/>
      <c r="BE271" s="209"/>
      <c r="BF271" s="209"/>
      <c r="BG271" s="209"/>
      <c r="BH271" s="209"/>
      <c r="BI271" s="209"/>
      <c r="BJ271" s="209"/>
      <c r="BK271" s="209"/>
      <c r="BL271" s="209"/>
      <c r="BM271" s="209"/>
      <c r="BN271" s="209"/>
      <c r="BO271" s="209"/>
      <c r="BP271" s="209"/>
    </row>
    <row r="272" spans="2:68" ht="15">
      <c r="B272" s="209"/>
      <c r="C272" s="209"/>
      <c r="D272" s="226"/>
      <c r="E272" s="209"/>
      <c r="F272" s="209"/>
      <c r="G272" s="209"/>
      <c r="H272" s="209"/>
      <c r="I272" s="209"/>
      <c r="J272" s="209"/>
      <c r="K272" s="209"/>
      <c r="L272" s="209"/>
      <c r="M272" s="209"/>
      <c r="N272" s="209"/>
      <c r="O272" s="209"/>
      <c r="P272" s="209"/>
      <c r="Q272" s="209"/>
      <c r="R272" s="209"/>
      <c r="S272" s="209"/>
      <c r="T272" s="209"/>
      <c r="U272" s="209"/>
      <c r="V272" s="209"/>
      <c r="W272" s="209"/>
      <c r="X272" s="209"/>
      <c r="Y272" s="209"/>
      <c r="Z272" s="209"/>
      <c r="AA272" s="209"/>
      <c r="AB272" s="209"/>
      <c r="AC272" s="209"/>
      <c r="AD272" s="209"/>
      <c r="AE272" s="209"/>
      <c r="AF272" s="209"/>
      <c r="AG272" s="209"/>
      <c r="AH272" s="209"/>
      <c r="AI272" s="209"/>
      <c r="AJ272" s="209"/>
      <c r="AK272" s="209"/>
      <c r="AL272" s="209"/>
      <c r="AM272" s="209"/>
      <c r="AN272" s="209"/>
      <c r="AO272" s="209"/>
      <c r="AP272" s="209"/>
      <c r="AQ272" s="209"/>
      <c r="AR272" s="209"/>
      <c r="AS272" s="209"/>
      <c r="AT272" s="209"/>
      <c r="AU272" s="209"/>
      <c r="AV272" s="209"/>
      <c r="AW272" s="209"/>
      <c r="AX272" s="209"/>
      <c r="AY272" s="209"/>
      <c r="AZ272" s="209"/>
      <c r="BA272" s="209"/>
      <c r="BB272" s="209"/>
      <c r="BC272" s="209"/>
      <c r="BD272" s="209"/>
      <c r="BE272" s="209"/>
      <c r="BF272" s="209"/>
      <c r="BG272" s="209"/>
      <c r="BH272" s="209"/>
      <c r="BI272" s="209"/>
      <c r="BJ272" s="209"/>
      <c r="BK272" s="209"/>
      <c r="BL272" s="209"/>
      <c r="BM272" s="209"/>
      <c r="BN272" s="209"/>
      <c r="BO272" s="209"/>
      <c r="BP272" s="209"/>
    </row>
    <row r="273" spans="2:68" ht="15">
      <c r="B273" s="209"/>
      <c r="C273" s="209"/>
      <c r="D273" s="226"/>
      <c r="E273" s="209"/>
      <c r="F273" s="209"/>
      <c r="G273" s="209"/>
      <c r="H273" s="209"/>
      <c r="I273" s="209"/>
      <c r="J273" s="209"/>
      <c r="K273" s="209"/>
      <c r="L273" s="209"/>
      <c r="M273" s="209"/>
      <c r="N273" s="209"/>
      <c r="O273" s="209"/>
      <c r="P273" s="209"/>
      <c r="Q273" s="209"/>
      <c r="R273" s="209"/>
      <c r="S273" s="209"/>
      <c r="T273" s="209"/>
      <c r="U273" s="209"/>
      <c r="V273" s="209"/>
      <c r="W273" s="209"/>
      <c r="X273" s="209"/>
      <c r="Y273" s="209"/>
      <c r="Z273" s="209"/>
      <c r="AA273" s="209"/>
      <c r="AB273" s="209"/>
      <c r="AC273" s="209"/>
      <c r="AD273" s="209"/>
      <c r="AE273" s="209"/>
      <c r="AF273" s="209"/>
      <c r="AG273" s="209"/>
      <c r="AH273" s="209"/>
      <c r="AI273" s="209"/>
      <c r="AJ273" s="209"/>
      <c r="AK273" s="209"/>
      <c r="AL273" s="209"/>
      <c r="AM273" s="209"/>
      <c r="AN273" s="209"/>
      <c r="AO273" s="209"/>
      <c r="AP273" s="209"/>
      <c r="AQ273" s="209"/>
      <c r="AR273" s="209"/>
      <c r="AS273" s="209"/>
      <c r="AT273" s="209"/>
      <c r="AU273" s="209"/>
      <c r="AV273" s="209"/>
      <c r="AW273" s="209"/>
      <c r="AX273" s="209"/>
      <c r="AY273" s="209"/>
      <c r="AZ273" s="209"/>
      <c r="BA273" s="209"/>
      <c r="BB273" s="209"/>
      <c r="BC273" s="209"/>
      <c r="BD273" s="209"/>
      <c r="BE273" s="209"/>
      <c r="BF273" s="209"/>
      <c r="BG273" s="209"/>
      <c r="BH273" s="209"/>
      <c r="BI273" s="209"/>
      <c r="BJ273" s="209"/>
      <c r="BK273" s="209"/>
      <c r="BL273" s="209"/>
      <c r="BM273" s="209"/>
      <c r="BN273" s="209"/>
      <c r="BO273" s="209"/>
      <c r="BP273" s="209"/>
    </row>
    <row r="274" spans="2:4" ht="15">
      <c r="B274" s="209"/>
      <c r="C274" s="209"/>
      <c r="D274" s="226"/>
    </row>
  </sheetData>
  <sheetProtection/>
  <printOptions/>
  <pageMargins left="0.75" right="0.75" top="1" bottom="1" header="0.5" footer="0.5"/>
  <pageSetup fitToHeight="0" fitToWidth="1" horizontalDpi="600" verticalDpi="600" orientation="portrait"/>
</worksheet>
</file>

<file path=xl/worksheets/sheet6.xml><?xml version="1.0" encoding="utf-8"?>
<worksheet xmlns="http://schemas.openxmlformats.org/spreadsheetml/2006/main" xmlns:r="http://schemas.openxmlformats.org/officeDocument/2006/relationships">
  <sheetPr>
    <pageSetUpPr fitToPage="1"/>
  </sheetPr>
  <dimension ref="A1:O112"/>
  <sheetViews>
    <sheetView zoomScaleSheetLayoutView="112" zoomScalePageLayoutView="0" workbookViewId="0" topLeftCell="A1">
      <selection activeCell="A3" sqref="A2:IV3"/>
    </sheetView>
  </sheetViews>
  <sheetFormatPr defaultColWidth="8.8515625" defaultRowHeight="12.75"/>
  <cols>
    <col min="1" max="1" width="36.8515625" style="0" customWidth="1"/>
    <col min="2" max="2" width="16.8515625" style="70" hidden="1" customWidth="1"/>
    <col min="3" max="3" width="14.140625" style="16" hidden="1" customWidth="1"/>
    <col min="4" max="4" width="11.8515625" style="16" hidden="1" customWidth="1"/>
    <col min="5" max="5" width="13.8515625" style="87" hidden="1" customWidth="1"/>
    <col min="6" max="6" width="13.28125" style="70" hidden="1" customWidth="1"/>
    <col min="7" max="7" width="13.421875" style="134" customWidth="1"/>
    <col min="8" max="8" width="13.421875" style="135" customWidth="1"/>
    <col min="9" max="9" width="14.8515625" style="0" customWidth="1"/>
    <col min="10" max="10" width="13.421875" style="134" customWidth="1"/>
  </cols>
  <sheetData>
    <row r="1" spans="1:5" ht="25.5">
      <c r="A1" s="68" t="s">
        <v>1194</v>
      </c>
      <c r="E1" s="69"/>
    </row>
    <row r="2" spans="1:10" s="73" customFormat="1" ht="13.5" customHeight="1" hidden="1">
      <c r="A2" s="94" t="s">
        <v>1201</v>
      </c>
      <c r="B2" s="94"/>
      <c r="C2" s="94"/>
      <c r="D2" s="94"/>
      <c r="E2" s="94"/>
      <c r="F2" s="136"/>
      <c r="G2" s="137"/>
      <c r="H2" s="138"/>
      <c r="J2" s="137"/>
    </row>
    <row r="3" spans="1:10" ht="29.25" customHeight="1" hidden="1">
      <c r="A3" s="299" t="s">
        <v>1092</v>
      </c>
      <c r="B3" s="299"/>
      <c r="C3" s="299"/>
      <c r="D3" s="299"/>
      <c r="E3" s="299"/>
      <c r="F3" s="299"/>
      <c r="G3" s="299"/>
      <c r="H3" s="299"/>
      <c r="J3" s="15"/>
    </row>
    <row r="4" spans="1:10" ht="49.5" customHeight="1">
      <c r="A4" s="298" t="s">
        <v>1451</v>
      </c>
      <c r="B4" s="298"/>
      <c r="C4" s="298"/>
      <c r="D4" s="298"/>
      <c r="E4" s="298"/>
      <c r="F4" s="298"/>
      <c r="G4" s="298"/>
      <c r="H4" s="298"/>
      <c r="I4" s="298"/>
      <c r="J4" s="15"/>
    </row>
    <row r="5" spans="1:10" ht="60.75" customHeight="1">
      <c r="A5" s="298" t="s">
        <v>1452</v>
      </c>
      <c r="B5" s="298"/>
      <c r="C5" s="298"/>
      <c r="D5" s="298"/>
      <c r="E5" s="298"/>
      <c r="F5" s="298"/>
      <c r="G5" s="298"/>
      <c r="H5" s="298"/>
      <c r="I5" s="298"/>
      <c r="J5" s="15"/>
    </row>
    <row r="6" spans="1:10" ht="20.25" customHeight="1">
      <c r="A6" s="74"/>
      <c r="B6" s="75"/>
      <c r="C6" s="75"/>
      <c r="D6" s="75"/>
      <c r="E6" s="76"/>
      <c r="F6" s="139"/>
      <c r="G6" s="140"/>
      <c r="H6" s="300"/>
      <c r="I6" s="300"/>
      <c r="J6" s="140"/>
    </row>
    <row r="7" spans="1:10" ht="39" customHeight="1">
      <c r="A7" s="77" t="s">
        <v>342</v>
      </c>
      <c r="B7" s="141" t="s">
        <v>1195</v>
      </c>
      <c r="C7" s="141" t="s">
        <v>1196</v>
      </c>
      <c r="D7" s="141" t="s">
        <v>1266</v>
      </c>
      <c r="E7" s="142" t="s">
        <v>1080</v>
      </c>
      <c r="F7" s="141" t="s">
        <v>1190</v>
      </c>
      <c r="G7" s="78" t="s">
        <v>1197</v>
      </c>
      <c r="H7" s="78" t="s">
        <v>1198</v>
      </c>
      <c r="I7" s="78" t="s">
        <v>1199</v>
      </c>
      <c r="J7" s="78" t="s">
        <v>1200</v>
      </c>
    </row>
    <row r="8" spans="1:10" ht="13.5" customHeight="1">
      <c r="A8" s="6" t="s">
        <v>993</v>
      </c>
      <c r="B8" s="143">
        <v>13728</v>
      </c>
      <c r="C8" s="143">
        <v>231941</v>
      </c>
      <c r="D8" s="143">
        <v>13666</v>
      </c>
      <c r="E8" s="144">
        <f aca="true" t="shared" si="0" ref="E8:E39">F8/D8</f>
        <v>0.012805502707449144</v>
      </c>
      <c r="F8" s="143">
        <v>175</v>
      </c>
      <c r="G8" s="13">
        <v>175</v>
      </c>
      <c r="H8" s="13">
        <f aca="true" t="shared" si="1" ref="H8:H39">F8-G8</f>
        <v>0</v>
      </c>
      <c r="I8" s="84">
        <f aca="true" t="shared" si="2" ref="I8:I39">G8/F8</f>
        <v>1</v>
      </c>
      <c r="J8" s="84">
        <f aca="true" t="shared" si="3" ref="J8:J39">(F8-G8)/F8</f>
        <v>0</v>
      </c>
    </row>
    <row r="9" spans="1:10" ht="15" customHeight="1">
      <c r="A9" s="6" t="s">
        <v>661</v>
      </c>
      <c r="B9" s="143">
        <v>15480</v>
      </c>
      <c r="C9" s="143">
        <v>277727</v>
      </c>
      <c r="D9" s="143">
        <v>14054</v>
      </c>
      <c r="E9" s="144">
        <f t="shared" si="0"/>
        <v>0.0602675394905365</v>
      </c>
      <c r="F9" s="143">
        <v>847</v>
      </c>
      <c r="G9" s="13">
        <v>847</v>
      </c>
      <c r="H9" s="13">
        <f t="shared" si="1"/>
        <v>0</v>
      </c>
      <c r="I9" s="84">
        <f t="shared" si="2"/>
        <v>1</v>
      </c>
      <c r="J9" s="84">
        <f t="shared" si="3"/>
        <v>0</v>
      </c>
    </row>
    <row r="10" spans="1:10" ht="15" customHeight="1">
      <c r="A10" s="6" t="s">
        <v>952</v>
      </c>
      <c r="B10" s="143">
        <v>88800</v>
      </c>
      <c r="C10" s="143">
        <v>701475</v>
      </c>
      <c r="D10" s="143">
        <v>87844</v>
      </c>
      <c r="E10" s="144">
        <f t="shared" si="0"/>
        <v>0.06740357907199125</v>
      </c>
      <c r="F10" s="143">
        <v>5921</v>
      </c>
      <c r="G10" s="13">
        <v>5890</v>
      </c>
      <c r="H10" s="13">
        <f t="shared" si="1"/>
        <v>31</v>
      </c>
      <c r="I10" s="84">
        <f t="shared" si="2"/>
        <v>0.9947643979057592</v>
      </c>
      <c r="J10" s="84">
        <f t="shared" si="3"/>
        <v>0.005235602094240838</v>
      </c>
    </row>
    <row r="11" spans="1:10" ht="15" customHeight="1">
      <c r="A11" s="6" t="s">
        <v>754</v>
      </c>
      <c r="B11" s="143">
        <v>39469</v>
      </c>
      <c r="C11" s="143">
        <v>297984</v>
      </c>
      <c r="D11" s="143">
        <v>38918</v>
      </c>
      <c r="E11" s="144">
        <f t="shared" si="0"/>
        <v>0.01731846446374428</v>
      </c>
      <c r="F11" s="143">
        <v>674</v>
      </c>
      <c r="G11" s="13">
        <v>649</v>
      </c>
      <c r="H11" s="13">
        <f t="shared" si="1"/>
        <v>25</v>
      </c>
      <c r="I11" s="84">
        <f t="shared" si="2"/>
        <v>0.9629080118694362</v>
      </c>
      <c r="J11" s="84">
        <f t="shared" si="3"/>
        <v>0.037091988130563795</v>
      </c>
    </row>
    <row r="12" spans="1:10" ht="15" customHeight="1">
      <c r="A12" s="6" t="s">
        <v>707</v>
      </c>
      <c r="B12" s="143">
        <v>49246</v>
      </c>
      <c r="C12" s="143">
        <v>230058</v>
      </c>
      <c r="D12" s="143">
        <v>48353</v>
      </c>
      <c r="E12" s="144">
        <f t="shared" si="0"/>
        <v>0.030546191549645316</v>
      </c>
      <c r="F12" s="143">
        <v>1477</v>
      </c>
      <c r="G12" s="13">
        <v>1396</v>
      </c>
      <c r="H12" s="13">
        <f t="shared" si="1"/>
        <v>81</v>
      </c>
      <c r="I12" s="84">
        <f t="shared" si="2"/>
        <v>0.9451591062965471</v>
      </c>
      <c r="J12" s="84">
        <f t="shared" si="3"/>
        <v>0.05484089370345294</v>
      </c>
    </row>
    <row r="13" spans="1:10" ht="15" customHeight="1">
      <c r="A13" s="6" t="s">
        <v>645</v>
      </c>
      <c r="B13" s="143">
        <v>34543</v>
      </c>
      <c r="C13" s="143">
        <v>392880</v>
      </c>
      <c r="D13" s="143">
        <v>33958</v>
      </c>
      <c r="E13" s="144">
        <f t="shared" si="0"/>
        <v>0.1488603569114789</v>
      </c>
      <c r="F13" s="143">
        <v>5055</v>
      </c>
      <c r="G13" s="13">
        <v>4760</v>
      </c>
      <c r="H13" s="13">
        <f t="shared" si="1"/>
        <v>295</v>
      </c>
      <c r="I13" s="84">
        <f t="shared" si="2"/>
        <v>0.9416419386745796</v>
      </c>
      <c r="J13" s="84">
        <f t="shared" si="3"/>
        <v>0.058358061325420374</v>
      </c>
    </row>
    <row r="14" spans="1:10" ht="15" customHeight="1">
      <c r="A14" s="6" t="s">
        <v>730</v>
      </c>
      <c r="B14" s="143">
        <v>17453</v>
      </c>
      <c r="C14" s="143">
        <v>330920</v>
      </c>
      <c r="D14" s="143">
        <v>17453</v>
      </c>
      <c r="E14" s="144">
        <f t="shared" si="0"/>
        <v>0.029507821004984815</v>
      </c>
      <c r="F14" s="143">
        <v>515</v>
      </c>
      <c r="G14" s="13">
        <v>479</v>
      </c>
      <c r="H14" s="13">
        <f t="shared" si="1"/>
        <v>36</v>
      </c>
      <c r="I14" s="84">
        <f t="shared" si="2"/>
        <v>0.9300970873786408</v>
      </c>
      <c r="J14" s="84">
        <f t="shared" si="3"/>
        <v>0.06990291262135923</v>
      </c>
    </row>
    <row r="15" spans="1:10" ht="15" customHeight="1">
      <c r="A15" s="6" t="s">
        <v>970</v>
      </c>
      <c r="B15" s="143">
        <v>71652</v>
      </c>
      <c r="C15" s="143">
        <v>505882</v>
      </c>
      <c r="D15" s="143">
        <v>70134</v>
      </c>
      <c r="E15" s="144">
        <f t="shared" si="0"/>
        <v>0.02242849402572219</v>
      </c>
      <c r="F15" s="143">
        <v>1573</v>
      </c>
      <c r="G15" s="13">
        <v>1442</v>
      </c>
      <c r="H15" s="13">
        <f t="shared" si="1"/>
        <v>131</v>
      </c>
      <c r="I15" s="84">
        <f t="shared" si="2"/>
        <v>0.9167196439923713</v>
      </c>
      <c r="J15" s="84">
        <f t="shared" si="3"/>
        <v>0.08328035600762873</v>
      </c>
    </row>
    <row r="16" spans="1:10" ht="15" customHeight="1">
      <c r="A16" s="6" t="s">
        <v>742</v>
      </c>
      <c r="B16" s="143">
        <v>39622</v>
      </c>
      <c r="C16" s="143">
        <v>318172</v>
      </c>
      <c r="D16" s="143">
        <v>39090</v>
      </c>
      <c r="E16" s="144">
        <f t="shared" si="0"/>
        <v>0.09424405218726017</v>
      </c>
      <c r="F16" s="143">
        <v>3684</v>
      </c>
      <c r="G16" s="13">
        <v>3152</v>
      </c>
      <c r="H16" s="13">
        <f t="shared" si="1"/>
        <v>532</v>
      </c>
      <c r="I16" s="84">
        <f t="shared" si="2"/>
        <v>0.8555917480998915</v>
      </c>
      <c r="J16" s="84">
        <f t="shared" si="3"/>
        <v>0.1444082519001086</v>
      </c>
    </row>
    <row r="17" spans="1:10" ht="15" customHeight="1">
      <c r="A17" s="6" t="s">
        <v>1074</v>
      </c>
      <c r="B17" s="143">
        <v>65533</v>
      </c>
      <c r="C17" s="143">
        <v>249562</v>
      </c>
      <c r="D17" s="143">
        <v>54494</v>
      </c>
      <c r="E17" s="144">
        <f t="shared" si="0"/>
        <v>0.0545381142878115</v>
      </c>
      <c r="F17" s="143">
        <v>2972</v>
      </c>
      <c r="G17" s="13">
        <v>2536</v>
      </c>
      <c r="H17" s="13">
        <f t="shared" si="1"/>
        <v>436</v>
      </c>
      <c r="I17" s="84">
        <f t="shared" si="2"/>
        <v>0.8532974427994616</v>
      </c>
      <c r="J17" s="84">
        <f t="shared" si="3"/>
        <v>0.14670255720053835</v>
      </c>
    </row>
    <row r="18" spans="1:10" ht="15" customHeight="1">
      <c r="A18" s="6" t="s">
        <v>738</v>
      </c>
      <c r="B18" s="143">
        <v>53723</v>
      </c>
      <c r="C18" s="143">
        <v>634535</v>
      </c>
      <c r="D18" s="143">
        <v>52765</v>
      </c>
      <c r="E18" s="144">
        <f t="shared" si="0"/>
        <v>0.10510755235478063</v>
      </c>
      <c r="F18" s="143">
        <v>5546</v>
      </c>
      <c r="G18" s="13">
        <v>4709</v>
      </c>
      <c r="H18" s="13">
        <f t="shared" si="1"/>
        <v>837</v>
      </c>
      <c r="I18" s="84">
        <f t="shared" si="2"/>
        <v>0.8490804183195095</v>
      </c>
      <c r="J18" s="84">
        <f t="shared" si="3"/>
        <v>0.15091958168049044</v>
      </c>
    </row>
    <row r="19" spans="1:10" ht="15" customHeight="1">
      <c r="A19" s="6" t="s">
        <v>719</v>
      </c>
      <c r="B19" s="143">
        <v>25846</v>
      </c>
      <c r="C19" s="143">
        <v>259384</v>
      </c>
      <c r="D19" s="143">
        <v>25308</v>
      </c>
      <c r="E19" s="144">
        <f t="shared" si="0"/>
        <v>0.07519361466729887</v>
      </c>
      <c r="F19" s="143">
        <v>1903</v>
      </c>
      <c r="G19" s="13">
        <v>1609</v>
      </c>
      <c r="H19" s="13">
        <f t="shared" si="1"/>
        <v>294</v>
      </c>
      <c r="I19" s="84">
        <f t="shared" si="2"/>
        <v>0.8455070940620073</v>
      </c>
      <c r="J19" s="84">
        <f t="shared" si="3"/>
        <v>0.15449290593799264</v>
      </c>
    </row>
    <row r="20" spans="1:10" ht="15" customHeight="1">
      <c r="A20" s="6" t="s">
        <v>824</v>
      </c>
      <c r="B20" s="143">
        <v>78343</v>
      </c>
      <c r="C20" s="143">
        <v>236065</v>
      </c>
      <c r="D20" s="143">
        <v>76929</v>
      </c>
      <c r="E20" s="144">
        <f t="shared" si="0"/>
        <v>0.02890977394740605</v>
      </c>
      <c r="F20" s="143">
        <v>2224</v>
      </c>
      <c r="G20" s="13">
        <v>1873</v>
      </c>
      <c r="H20" s="13">
        <f t="shared" si="1"/>
        <v>351</v>
      </c>
      <c r="I20" s="84">
        <f t="shared" si="2"/>
        <v>0.8421762589928058</v>
      </c>
      <c r="J20" s="84">
        <f t="shared" si="3"/>
        <v>0.15782374100719423</v>
      </c>
    </row>
    <row r="21" spans="1:10" ht="15" customHeight="1">
      <c r="A21" s="6" t="s">
        <v>851</v>
      </c>
      <c r="B21" s="143">
        <v>34637</v>
      </c>
      <c r="C21" s="143">
        <v>245782</v>
      </c>
      <c r="D21" s="143">
        <v>33186</v>
      </c>
      <c r="E21" s="144">
        <f t="shared" si="0"/>
        <v>0.018140179593804616</v>
      </c>
      <c r="F21" s="143">
        <v>602</v>
      </c>
      <c r="G21" s="13">
        <v>502</v>
      </c>
      <c r="H21" s="13">
        <f t="shared" si="1"/>
        <v>100</v>
      </c>
      <c r="I21" s="84">
        <f t="shared" si="2"/>
        <v>0.8338870431893688</v>
      </c>
      <c r="J21" s="84">
        <f t="shared" si="3"/>
        <v>0.16611295681063123</v>
      </c>
    </row>
    <row r="22" spans="1:10" ht="15" customHeight="1">
      <c r="A22" s="6" t="s">
        <v>1070</v>
      </c>
      <c r="B22" s="143">
        <v>81337</v>
      </c>
      <c r="C22" s="143">
        <v>421570</v>
      </c>
      <c r="D22" s="143">
        <v>78087</v>
      </c>
      <c r="E22" s="144">
        <f t="shared" si="0"/>
        <v>0.13306952501696825</v>
      </c>
      <c r="F22" s="143">
        <v>10391</v>
      </c>
      <c r="G22" s="13">
        <v>8356</v>
      </c>
      <c r="H22" s="13">
        <f t="shared" si="1"/>
        <v>2035</v>
      </c>
      <c r="I22" s="84">
        <f t="shared" si="2"/>
        <v>0.8041574439418728</v>
      </c>
      <c r="J22" s="84">
        <f t="shared" si="3"/>
        <v>0.19584255605812723</v>
      </c>
    </row>
    <row r="23" spans="1:10" ht="15" customHeight="1">
      <c r="A23" s="6" t="s">
        <v>804</v>
      </c>
      <c r="B23" s="143">
        <v>181536</v>
      </c>
      <c r="C23" s="143">
        <v>305489</v>
      </c>
      <c r="D23" s="143">
        <v>180899</v>
      </c>
      <c r="E23" s="144">
        <f t="shared" si="0"/>
        <v>0.024455635465093783</v>
      </c>
      <c r="F23" s="143">
        <v>4424</v>
      </c>
      <c r="G23" s="13">
        <v>3543</v>
      </c>
      <c r="H23" s="13">
        <f t="shared" si="1"/>
        <v>881</v>
      </c>
      <c r="I23" s="84">
        <f t="shared" si="2"/>
        <v>0.8008589511754068</v>
      </c>
      <c r="J23" s="84">
        <f t="shared" si="3"/>
        <v>0.19914104882459313</v>
      </c>
    </row>
    <row r="24" spans="1:10" ht="15" customHeight="1">
      <c r="A24" s="6" t="s">
        <v>1013</v>
      </c>
      <c r="B24" s="143">
        <v>42891</v>
      </c>
      <c r="C24" s="143">
        <v>225427</v>
      </c>
      <c r="D24" s="143">
        <v>37060</v>
      </c>
      <c r="E24" s="144">
        <f t="shared" si="0"/>
        <v>0.050431732325957906</v>
      </c>
      <c r="F24" s="143">
        <v>1869</v>
      </c>
      <c r="G24" s="13">
        <v>1474</v>
      </c>
      <c r="H24" s="13">
        <f t="shared" si="1"/>
        <v>395</v>
      </c>
      <c r="I24" s="84">
        <f t="shared" si="2"/>
        <v>0.7886570358480471</v>
      </c>
      <c r="J24" s="84">
        <f t="shared" si="3"/>
        <v>0.21134296415195292</v>
      </c>
    </row>
    <row r="25" spans="1:10" ht="15" customHeight="1">
      <c r="A25" s="6" t="s">
        <v>723</v>
      </c>
      <c r="B25" s="143">
        <v>41224</v>
      </c>
      <c r="C25" s="143">
        <v>245628</v>
      </c>
      <c r="D25" s="143">
        <v>40580</v>
      </c>
      <c r="E25" s="144">
        <f t="shared" si="0"/>
        <v>0.037654016757023165</v>
      </c>
      <c r="F25" s="143">
        <v>1528</v>
      </c>
      <c r="G25" s="13">
        <v>1192</v>
      </c>
      <c r="H25" s="13">
        <f t="shared" si="1"/>
        <v>336</v>
      </c>
      <c r="I25" s="84">
        <f t="shared" si="2"/>
        <v>0.7801047120418848</v>
      </c>
      <c r="J25" s="84">
        <f t="shared" si="3"/>
        <v>0.2198952879581152</v>
      </c>
    </row>
    <row r="26" spans="1:10" ht="15" customHeight="1">
      <c r="A26" s="6" t="s">
        <v>812</v>
      </c>
      <c r="B26" s="143">
        <v>32188</v>
      </c>
      <c r="C26" s="143">
        <v>467892</v>
      </c>
      <c r="D26" s="143">
        <v>31066</v>
      </c>
      <c r="E26" s="144">
        <f t="shared" si="0"/>
        <v>0.10046352926028455</v>
      </c>
      <c r="F26" s="143">
        <v>3121</v>
      </c>
      <c r="G26" s="13">
        <v>2406</v>
      </c>
      <c r="H26" s="13">
        <f t="shared" si="1"/>
        <v>715</v>
      </c>
      <c r="I26" s="84">
        <f t="shared" si="2"/>
        <v>0.7709067606536366</v>
      </c>
      <c r="J26" s="84">
        <f t="shared" si="3"/>
        <v>0.22909323934636336</v>
      </c>
    </row>
    <row r="27" spans="1:10" ht="15" customHeight="1">
      <c r="A27" s="6" t="s">
        <v>890</v>
      </c>
      <c r="B27" s="143">
        <v>85217</v>
      </c>
      <c r="C27" s="143">
        <v>443775</v>
      </c>
      <c r="D27" s="143">
        <v>84250</v>
      </c>
      <c r="E27" s="144">
        <f t="shared" si="0"/>
        <v>0.05243916913946588</v>
      </c>
      <c r="F27" s="143">
        <v>4418</v>
      </c>
      <c r="G27" s="13">
        <v>3290</v>
      </c>
      <c r="H27" s="13">
        <f t="shared" si="1"/>
        <v>1128</v>
      </c>
      <c r="I27" s="84">
        <f t="shared" si="2"/>
        <v>0.7446808510638298</v>
      </c>
      <c r="J27" s="84">
        <f t="shared" si="3"/>
        <v>0.2553191489361702</v>
      </c>
    </row>
    <row r="28" spans="1:10" ht="15">
      <c r="A28" s="6" t="s">
        <v>637</v>
      </c>
      <c r="B28" s="143">
        <v>22957</v>
      </c>
      <c r="C28" s="143">
        <v>413892</v>
      </c>
      <c r="D28" s="143">
        <v>22949</v>
      </c>
      <c r="E28" s="144">
        <f t="shared" si="0"/>
        <v>0.05141836245588043</v>
      </c>
      <c r="F28" s="143">
        <v>1180</v>
      </c>
      <c r="G28" s="13">
        <v>870</v>
      </c>
      <c r="H28" s="13">
        <f t="shared" si="1"/>
        <v>310</v>
      </c>
      <c r="I28" s="84">
        <f t="shared" si="2"/>
        <v>0.7372881355932204</v>
      </c>
      <c r="J28" s="84">
        <f t="shared" si="3"/>
        <v>0.2627118644067797</v>
      </c>
    </row>
    <row r="29" spans="1:15" s="88" customFormat="1" ht="15" customHeight="1">
      <c r="A29" s="6" t="s">
        <v>1086</v>
      </c>
      <c r="B29" s="143">
        <v>45812</v>
      </c>
      <c r="C29" s="143">
        <v>272068</v>
      </c>
      <c r="D29" s="143">
        <v>45812</v>
      </c>
      <c r="E29" s="144">
        <f t="shared" si="0"/>
        <v>0.0926176547629442</v>
      </c>
      <c r="F29" s="143">
        <v>4243</v>
      </c>
      <c r="G29" s="13">
        <v>2931</v>
      </c>
      <c r="H29" s="13">
        <f t="shared" si="1"/>
        <v>1312</v>
      </c>
      <c r="I29" s="84">
        <f t="shared" si="2"/>
        <v>0.6907848220598634</v>
      </c>
      <c r="J29" s="84">
        <f t="shared" si="3"/>
        <v>0.3092151779401367</v>
      </c>
      <c r="K29"/>
      <c r="L29"/>
      <c r="M29"/>
      <c r="N29"/>
      <c r="O29"/>
    </row>
    <row r="30" spans="1:10" ht="15">
      <c r="A30" s="6" t="s">
        <v>948</v>
      </c>
      <c r="B30" s="143">
        <v>97920</v>
      </c>
      <c r="C30" s="143">
        <v>634265</v>
      </c>
      <c r="D30" s="143">
        <v>74797</v>
      </c>
      <c r="E30" s="144">
        <f t="shared" si="0"/>
        <v>0.07888016899073493</v>
      </c>
      <c r="F30" s="143">
        <v>5900</v>
      </c>
      <c r="G30" s="13">
        <v>4000</v>
      </c>
      <c r="H30" s="13">
        <f t="shared" si="1"/>
        <v>1900</v>
      </c>
      <c r="I30" s="84">
        <f t="shared" si="2"/>
        <v>0.6779661016949152</v>
      </c>
      <c r="J30" s="84">
        <f t="shared" si="3"/>
        <v>0.3220338983050847</v>
      </c>
    </row>
    <row r="31" spans="1:10" ht="15" customHeight="1">
      <c r="A31" s="6" t="s">
        <v>796</v>
      </c>
      <c r="B31" s="143">
        <v>56901</v>
      </c>
      <c r="C31" s="143">
        <v>244731</v>
      </c>
      <c r="D31" s="143">
        <v>55391</v>
      </c>
      <c r="E31" s="144">
        <f t="shared" si="0"/>
        <v>0.028018992255059487</v>
      </c>
      <c r="F31" s="143">
        <v>1552</v>
      </c>
      <c r="G31" s="13">
        <v>1041</v>
      </c>
      <c r="H31" s="13">
        <f t="shared" si="1"/>
        <v>511</v>
      </c>
      <c r="I31" s="84">
        <f t="shared" si="2"/>
        <v>0.6707474226804123</v>
      </c>
      <c r="J31" s="84">
        <f t="shared" si="3"/>
        <v>0.3292525773195876</v>
      </c>
    </row>
    <row r="32" spans="1:10" ht="15" customHeight="1">
      <c r="A32" s="6" t="s">
        <v>633</v>
      </c>
      <c r="B32" s="143">
        <v>87330</v>
      </c>
      <c r="C32" s="143">
        <v>452084</v>
      </c>
      <c r="D32" s="143">
        <v>83578</v>
      </c>
      <c r="E32" s="144">
        <f t="shared" si="0"/>
        <v>0.027291871066548613</v>
      </c>
      <c r="F32" s="143">
        <v>2281</v>
      </c>
      <c r="G32" s="13">
        <v>1505</v>
      </c>
      <c r="H32" s="13">
        <f t="shared" si="1"/>
        <v>776</v>
      </c>
      <c r="I32" s="84">
        <f t="shared" si="2"/>
        <v>0.659798334064007</v>
      </c>
      <c r="J32" s="84">
        <f t="shared" si="3"/>
        <v>0.340201665935993</v>
      </c>
    </row>
    <row r="33" spans="1:10" ht="15" customHeight="1">
      <c r="A33" s="6" t="s">
        <v>763</v>
      </c>
      <c r="B33" s="143">
        <v>102791</v>
      </c>
      <c r="C33" s="143">
        <v>312195</v>
      </c>
      <c r="D33" s="143">
        <v>100553</v>
      </c>
      <c r="E33" s="144">
        <f t="shared" si="0"/>
        <v>0.0213519238610484</v>
      </c>
      <c r="F33" s="143">
        <v>2147</v>
      </c>
      <c r="G33" s="13">
        <v>1401</v>
      </c>
      <c r="H33" s="13">
        <f t="shared" si="1"/>
        <v>746</v>
      </c>
      <c r="I33" s="84">
        <f t="shared" si="2"/>
        <v>0.6525384257102934</v>
      </c>
      <c r="J33" s="84">
        <f t="shared" si="3"/>
        <v>0.3474615742897066</v>
      </c>
    </row>
    <row r="34" spans="1:10" ht="15" customHeight="1">
      <c r="A34" s="6" t="s">
        <v>1154</v>
      </c>
      <c r="B34" s="143">
        <v>145094</v>
      </c>
      <c r="C34" s="143">
        <v>524295</v>
      </c>
      <c r="D34" s="143">
        <v>144488</v>
      </c>
      <c r="E34" s="144">
        <f t="shared" si="0"/>
        <v>0.02693649299595814</v>
      </c>
      <c r="F34" s="143">
        <v>3892</v>
      </c>
      <c r="G34" s="13">
        <v>2506</v>
      </c>
      <c r="H34" s="13">
        <f t="shared" si="1"/>
        <v>1386</v>
      </c>
      <c r="I34" s="84">
        <f t="shared" si="2"/>
        <v>0.6438848920863309</v>
      </c>
      <c r="J34" s="84">
        <f t="shared" si="3"/>
        <v>0.35611510791366907</v>
      </c>
    </row>
    <row r="35" spans="1:10" ht="15" customHeight="1">
      <c r="A35" s="6" t="s">
        <v>703</v>
      </c>
      <c r="B35" s="143">
        <v>51804</v>
      </c>
      <c r="C35" s="143">
        <v>621342</v>
      </c>
      <c r="D35" s="143">
        <v>51318</v>
      </c>
      <c r="E35" s="144">
        <f t="shared" si="0"/>
        <v>0.09558049807085234</v>
      </c>
      <c r="F35" s="143">
        <v>4905</v>
      </c>
      <c r="G35" s="13">
        <v>3079</v>
      </c>
      <c r="H35" s="13">
        <f t="shared" si="1"/>
        <v>1826</v>
      </c>
      <c r="I35" s="84">
        <f t="shared" si="2"/>
        <v>0.6277268093781855</v>
      </c>
      <c r="J35" s="84">
        <f t="shared" si="3"/>
        <v>0.37227319062181446</v>
      </c>
    </row>
    <row r="36" spans="1:10" ht="15" customHeight="1">
      <c r="A36" s="6" t="s">
        <v>964</v>
      </c>
      <c r="B36" s="143">
        <v>70796</v>
      </c>
      <c r="C36" s="143">
        <v>254555</v>
      </c>
      <c r="D36" s="143">
        <v>69318</v>
      </c>
      <c r="E36" s="144">
        <f t="shared" si="0"/>
        <v>0.03462304163420756</v>
      </c>
      <c r="F36" s="143">
        <v>2400</v>
      </c>
      <c r="G36" s="13">
        <v>1500</v>
      </c>
      <c r="H36" s="13">
        <f t="shared" si="1"/>
        <v>900</v>
      </c>
      <c r="I36" s="84">
        <f t="shared" si="2"/>
        <v>0.625</v>
      </c>
      <c r="J36" s="84">
        <f t="shared" si="3"/>
        <v>0.375</v>
      </c>
    </row>
    <row r="37" spans="1:10" ht="15" customHeight="1">
      <c r="A37" s="6" t="s">
        <v>974</v>
      </c>
      <c r="B37" s="143">
        <v>36534</v>
      </c>
      <c r="C37" s="143">
        <v>233564</v>
      </c>
      <c r="D37" s="143">
        <v>36520</v>
      </c>
      <c r="E37" s="144">
        <f t="shared" si="0"/>
        <v>0.08430996714129244</v>
      </c>
      <c r="F37" s="143">
        <v>3079</v>
      </c>
      <c r="G37" s="13">
        <v>1872</v>
      </c>
      <c r="H37" s="13">
        <f t="shared" si="1"/>
        <v>1207</v>
      </c>
      <c r="I37" s="84">
        <f t="shared" si="2"/>
        <v>0.6079896070152647</v>
      </c>
      <c r="J37" s="84">
        <f t="shared" si="3"/>
        <v>0.3920103929847353</v>
      </c>
    </row>
    <row r="38" spans="1:10" ht="15" customHeight="1">
      <c r="A38" s="6" t="s">
        <v>1178</v>
      </c>
      <c r="B38" s="143">
        <v>217484</v>
      </c>
      <c r="C38" s="143">
        <v>777992</v>
      </c>
      <c r="D38" s="143">
        <v>214065</v>
      </c>
      <c r="E38" s="144">
        <f t="shared" si="0"/>
        <v>0.05450213720131736</v>
      </c>
      <c r="F38" s="143">
        <v>11667</v>
      </c>
      <c r="G38" s="13">
        <v>6959</v>
      </c>
      <c r="H38" s="13">
        <f t="shared" si="1"/>
        <v>4708</v>
      </c>
      <c r="I38" s="84">
        <f t="shared" si="2"/>
        <v>0.5964686723236479</v>
      </c>
      <c r="J38" s="84">
        <f t="shared" si="3"/>
        <v>0.4035313276763521</v>
      </c>
    </row>
    <row r="39" spans="1:10" ht="15" customHeight="1">
      <c r="A39" s="6" t="s">
        <v>985</v>
      </c>
      <c r="B39" s="143">
        <v>80970</v>
      </c>
      <c r="C39" s="143">
        <v>277080</v>
      </c>
      <c r="D39" s="143">
        <v>80844</v>
      </c>
      <c r="E39" s="144">
        <f t="shared" si="0"/>
        <v>0.07671564989362228</v>
      </c>
      <c r="F39" s="143">
        <v>6202</v>
      </c>
      <c r="G39" s="13">
        <v>3695</v>
      </c>
      <c r="H39" s="13">
        <f t="shared" si="1"/>
        <v>2507</v>
      </c>
      <c r="I39" s="84">
        <f t="shared" si="2"/>
        <v>0.5957755562721703</v>
      </c>
      <c r="J39" s="84">
        <f t="shared" si="3"/>
        <v>0.40422444372782973</v>
      </c>
    </row>
    <row r="40" spans="1:10" ht="15" customHeight="1">
      <c r="A40" s="6" t="s">
        <v>573</v>
      </c>
      <c r="B40" s="143">
        <v>31764</v>
      </c>
      <c r="C40" s="143">
        <v>252422</v>
      </c>
      <c r="D40" s="143">
        <v>31764</v>
      </c>
      <c r="E40" s="144">
        <f aca="true" t="shared" si="4" ref="E40:E71">F40/D40</f>
        <v>0.028554338244553584</v>
      </c>
      <c r="F40" s="143">
        <v>907</v>
      </c>
      <c r="G40" s="13">
        <v>533</v>
      </c>
      <c r="H40" s="13">
        <f aca="true" t="shared" si="5" ref="H40:H71">F40-G40</f>
        <v>374</v>
      </c>
      <c r="I40" s="84">
        <f aca="true" t="shared" si="6" ref="I40:I71">G40/F40</f>
        <v>0.587651598676957</v>
      </c>
      <c r="J40" s="84">
        <f aca="true" t="shared" si="7" ref="J40:J71">(F40-G40)/F40</f>
        <v>0.412348401323043</v>
      </c>
    </row>
    <row r="41" spans="1:10" ht="15" customHeight="1">
      <c r="A41" s="6" t="s">
        <v>569</v>
      </c>
      <c r="B41" s="143">
        <v>145686</v>
      </c>
      <c r="C41" s="143">
        <v>2714856</v>
      </c>
      <c r="D41" s="143">
        <v>136796</v>
      </c>
      <c r="E41" s="144">
        <f t="shared" si="4"/>
        <v>0.09126728851720811</v>
      </c>
      <c r="F41" s="143">
        <v>12485</v>
      </c>
      <c r="G41" s="13">
        <v>7086</v>
      </c>
      <c r="H41" s="13">
        <f t="shared" si="5"/>
        <v>5399</v>
      </c>
      <c r="I41" s="84">
        <f t="shared" si="6"/>
        <v>0.5675610732879456</v>
      </c>
      <c r="J41" s="84">
        <f t="shared" si="7"/>
        <v>0.43243892671205447</v>
      </c>
    </row>
    <row r="42" spans="1:10" ht="15" customHeight="1">
      <c r="A42" s="6" t="s">
        <v>956</v>
      </c>
      <c r="B42" s="143">
        <v>68717</v>
      </c>
      <c r="C42" s="143">
        <v>239358</v>
      </c>
      <c r="D42" s="143">
        <v>68678</v>
      </c>
      <c r="E42" s="144">
        <f t="shared" si="4"/>
        <v>0.037202597629517456</v>
      </c>
      <c r="F42" s="143">
        <v>2555</v>
      </c>
      <c r="G42" s="13">
        <v>1430</v>
      </c>
      <c r="H42" s="13">
        <f t="shared" si="5"/>
        <v>1125</v>
      </c>
      <c r="I42" s="84">
        <f t="shared" si="6"/>
        <v>0.5596868884540117</v>
      </c>
      <c r="J42" s="84">
        <f t="shared" si="7"/>
        <v>0.44031311154598823</v>
      </c>
    </row>
    <row r="43" spans="1:10" ht="15" customHeight="1">
      <c r="A43" s="6" t="s">
        <v>1169</v>
      </c>
      <c r="B43" s="143">
        <v>101949</v>
      </c>
      <c r="C43" s="143">
        <v>385577</v>
      </c>
      <c r="D43" s="143">
        <v>98973</v>
      </c>
      <c r="E43" s="144">
        <f t="shared" si="4"/>
        <v>0.04677033130247643</v>
      </c>
      <c r="F43" s="143">
        <v>4629</v>
      </c>
      <c r="G43" s="13">
        <v>2584</v>
      </c>
      <c r="H43" s="13">
        <f t="shared" si="5"/>
        <v>2045</v>
      </c>
      <c r="I43" s="84">
        <f t="shared" si="6"/>
        <v>0.5582199179088356</v>
      </c>
      <c r="J43" s="84">
        <f t="shared" si="7"/>
        <v>0.44178008209116437</v>
      </c>
    </row>
    <row r="44" spans="1:10" ht="15" customHeight="1">
      <c r="A44" s="6" t="s">
        <v>695</v>
      </c>
      <c r="B44" s="143">
        <v>190653</v>
      </c>
      <c r="C44" s="143">
        <v>842592</v>
      </c>
      <c r="D44" s="143">
        <v>186902</v>
      </c>
      <c r="E44" s="144">
        <f t="shared" si="4"/>
        <v>0.14659019165123968</v>
      </c>
      <c r="F44" s="143">
        <v>27398</v>
      </c>
      <c r="G44" s="13">
        <v>15124</v>
      </c>
      <c r="H44" s="13">
        <f t="shared" si="5"/>
        <v>12274</v>
      </c>
      <c r="I44" s="84">
        <f t="shared" si="6"/>
        <v>0.5520110957004161</v>
      </c>
      <c r="J44" s="84">
        <f t="shared" si="7"/>
        <v>0.44798890429958393</v>
      </c>
    </row>
    <row r="45" spans="1:10" ht="15" customHeight="1">
      <c r="A45" s="6" t="s">
        <v>589</v>
      </c>
      <c r="B45" s="143">
        <v>138988</v>
      </c>
      <c r="C45" s="143">
        <v>809798</v>
      </c>
      <c r="D45" s="143">
        <v>133309</v>
      </c>
      <c r="E45" s="144">
        <f t="shared" si="4"/>
        <v>0.08147236870728908</v>
      </c>
      <c r="F45" s="143">
        <v>10861</v>
      </c>
      <c r="G45" s="13">
        <v>5690</v>
      </c>
      <c r="H45" s="13">
        <f t="shared" si="5"/>
        <v>5171</v>
      </c>
      <c r="I45" s="84">
        <f t="shared" si="6"/>
        <v>0.523892827548108</v>
      </c>
      <c r="J45" s="84">
        <f t="shared" si="7"/>
        <v>0.4761071724518921</v>
      </c>
    </row>
    <row r="46" spans="1:10" ht="15" customHeight="1">
      <c r="A46" s="6" t="s">
        <v>711</v>
      </c>
      <c r="B46" s="143">
        <v>50793</v>
      </c>
      <c r="C46" s="143">
        <v>212303</v>
      </c>
      <c r="D46" s="143">
        <v>48343</v>
      </c>
      <c r="E46" s="144">
        <f t="shared" si="4"/>
        <v>0.05740231264092009</v>
      </c>
      <c r="F46" s="143">
        <v>2775</v>
      </c>
      <c r="G46" s="13">
        <v>1438</v>
      </c>
      <c r="H46" s="13">
        <f t="shared" si="5"/>
        <v>1337</v>
      </c>
      <c r="I46" s="84">
        <f t="shared" si="6"/>
        <v>0.5181981981981982</v>
      </c>
      <c r="J46" s="84">
        <f t="shared" si="7"/>
        <v>0.4818018018018018</v>
      </c>
    </row>
    <row r="47" spans="1:10" ht="15" customHeight="1">
      <c r="A47" s="6" t="s">
        <v>715</v>
      </c>
      <c r="B47" s="143">
        <v>30897</v>
      </c>
      <c r="C47" s="143">
        <v>636479</v>
      </c>
      <c r="D47" s="143">
        <v>29175</v>
      </c>
      <c r="E47" s="144">
        <f t="shared" si="4"/>
        <v>0.16850042844901456</v>
      </c>
      <c r="F47" s="143">
        <v>4916</v>
      </c>
      <c r="G47" s="13">
        <v>2546</v>
      </c>
      <c r="H47" s="13">
        <f t="shared" si="5"/>
        <v>2370</v>
      </c>
      <c r="I47" s="84">
        <f t="shared" si="6"/>
        <v>0.5179007323026851</v>
      </c>
      <c r="J47" s="84">
        <f t="shared" si="7"/>
        <v>0.48209926769731487</v>
      </c>
    </row>
    <row r="48" spans="1:10" ht="15" customHeight="1">
      <c r="A48" s="6" t="s">
        <v>1059</v>
      </c>
      <c r="B48" s="143">
        <v>64861</v>
      </c>
      <c r="C48" s="143">
        <v>223491</v>
      </c>
      <c r="D48" s="143">
        <v>63941</v>
      </c>
      <c r="E48" s="144">
        <f t="shared" si="4"/>
        <v>0.013434259708168467</v>
      </c>
      <c r="F48" s="143">
        <v>859</v>
      </c>
      <c r="G48" s="13">
        <v>441</v>
      </c>
      <c r="H48" s="13">
        <f t="shared" si="5"/>
        <v>418</v>
      </c>
      <c r="I48" s="84">
        <f t="shared" si="6"/>
        <v>0.5133876600698487</v>
      </c>
      <c r="J48" s="84">
        <f t="shared" si="7"/>
        <v>0.48661233993015135</v>
      </c>
    </row>
    <row r="49" spans="1:10" ht="15" customHeight="1">
      <c r="A49" s="6" t="s">
        <v>577</v>
      </c>
      <c r="B49" s="143">
        <v>49883</v>
      </c>
      <c r="C49" s="143">
        <v>296550</v>
      </c>
      <c r="D49" s="143">
        <v>48724</v>
      </c>
      <c r="E49" s="144">
        <f t="shared" si="4"/>
        <v>0.1399926114440522</v>
      </c>
      <c r="F49" s="143">
        <v>6821</v>
      </c>
      <c r="G49" s="13">
        <v>3441</v>
      </c>
      <c r="H49" s="13">
        <f t="shared" si="5"/>
        <v>3380</v>
      </c>
      <c r="I49" s="84">
        <f t="shared" si="6"/>
        <v>0.5044714851194839</v>
      </c>
      <c r="J49" s="84">
        <f t="shared" si="7"/>
        <v>0.4955285148805161</v>
      </c>
    </row>
    <row r="50" spans="1:10" ht="15" customHeight="1">
      <c r="A50" s="6" t="s">
        <v>281</v>
      </c>
      <c r="B50" s="143">
        <v>61364</v>
      </c>
      <c r="C50" s="143">
        <v>375600</v>
      </c>
      <c r="D50" s="143">
        <v>60876</v>
      </c>
      <c r="E50" s="144">
        <f t="shared" si="4"/>
        <v>0.07735396543793942</v>
      </c>
      <c r="F50" s="143">
        <v>4709</v>
      </c>
      <c r="G50" s="13">
        <v>2375</v>
      </c>
      <c r="H50" s="13">
        <f t="shared" si="5"/>
        <v>2334</v>
      </c>
      <c r="I50" s="84">
        <f t="shared" si="6"/>
        <v>0.5043533658950945</v>
      </c>
      <c r="J50" s="84">
        <f t="shared" si="7"/>
        <v>0.4956466341049055</v>
      </c>
    </row>
    <row r="51" spans="1:10" ht="15" customHeight="1">
      <c r="A51" s="6" t="s">
        <v>808</v>
      </c>
      <c r="B51" s="143">
        <v>57033</v>
      </c>
      <c r="C51" s="143">
        <v>265404</v>
      </c>
      <c r="D51" s="143">
        <v>53666</v>
      </c>
      <c r="E51" s="144">
        <f t="shared" si="4"/>
        <v>0.1174672977304066</v>
      </c>
      <c r="F51" s="143">
        <v>6304</v>
      </c>
      <c r="G51" s="13">
        <v>3112</v>
      </c>
      <c r="H51" s="13">
        <f t="shared" si="5"/>
        <v>3192</v>
      </c>
      <c r="I51" s="84">
        <f t="shared" si="6"/>
        <v>0.4936548223350254</v>
      </c>
      <c r="J51" s="84">
        <f t="shared" si="7"/>
        <v>0.5063451776649747</v>
      </c>
    </row>
    <row r="52" spans="1:10" ht="15" customHeight="1">
      <c r="A52" s="6" t="s">
        <v>581</v>
      </c>
      <c r="B52" s="143">
        <v>49726</v>
      </c>
      <c r="C52" s="143">
        <v>390928</v>
      </c>
      <c r="D52" s="143">
        <v>46880</v>
      </c>
      <c r="E52" s="144">
        <f t="shared" si="4"/>
        <v>0.06544368600682594</v>
      </c>
      <c r="F52" s="143">
        <v>3068</v>
      </c>
      <c r="G52" s="13">
        <v>1493</v>
      </c>
      <c r="H52" s="13">
        <f t="shared" si="5"/>
        <v>1575</v>
      </c>
      <c r="I52" s="84">
        <f t="shared" si="6"/>
        <v>0.4866362451108214</v>
      </c>
      <c r="J52" s="84">
        <f t="shared" si="7"/>
        <v>0.5133637548891786</v>
      </c>
    </row>
    <row r="53" spans="1:10" ht="15" customHeight="1">
      <c r="A53" s="6" t="s">
        <v>828</v>
      </c>
      <c r="B53" s="143">
        <v>49145</v>
      </c>
      <c r="C53" s="143">
        <v>240323</v>
      </c>
      <c r="D53" s="143">
        <v>47519</v>
      </c>
      <c r="E53" s="144">
        <f t="shared" si="4"/>
        <v>0.11462783307729539</v>
      </c>
      <c r="F53" s="143">
        <v>5447</v>
      </c>
      <c r="G53" s="13">
        <v>2640</v>
      </c>
      <c r="H53" s="13">
        <f t="shared" si="5"/>
        <v>2807</v>
      </c>
      <c r="I53" s="84">
        <f t="shared" si="6"/>
        <v>0.48467046080411236</v>
      </c>
      <c r="J53" s="84">
        <f t="shared" si="7"/>
        <v>0.5153295391958876</v>
      </c>
    </row>
    <row r="54" spans="1:10" ht="15" customHeight="1">
      <c r="A54" s="6" t="s">
        <v>657</v>
      </c>
      <c r="B54" s="143">
        <v>193692</v>
      </c>
      <c r="C54" s="143">
        <v>8336697</v>
      </c>
      <c r="D54" s="143">
        <v>187946</v>
      </c>
      <c r="E54" s="144">
        <f t="shared" si="4"/>
        <v>0.2054100645930214</v>
      </c>
      <c r="F54" s="143">
        <v>38606</v>
      </c>
      <c r="G54" s="13">
        <v>18628</v>
      </c>
      <c r="H54" s="13">
        <f t="shared" si="5"/>
        <v>19978</v>
      </c>
      <c r="I54" s="84">
        <f t="shared" si="6"/>
        <v>0.4825156711392012</v>
      </c>
      <c r="J54" s="84">
        <f t="shared" si="7"/>
        <v>0.5174843288607989</v>
      </c>
    </row>
    <row r="55" spans="1:10" ht="15" customHeight="1">
      <c r="A55" s="6" t="s">
        <v>641</v>
      </c>
      <c r="B55" s="143">
        <v>61518</v>
      </c>
      <c r="C55" s="143">
        <v>598916</v>
      </c>
      <c r="D55" s="143">
        <v>59126</v>
      </c>
      <c r="E55" s="144">
        <f t="shared" si="4"/>
        <v>0.10621384839157054</v>
      </c>
      <c r="F55" s="143">
        <v>6280</v>
      </c>
      <c r="G55" s="13">
        <v>3017</v>
      </c>
      <c r="H55" s="13">
        <f t="shared" si="5"/>
        <v>3263</v>
      </c>
      <c r="I55" s="84">
        <f t="shared" si="6"/>
        <v>0.4804140127388535</v>
      </c>
      <c r="J55" s="84">
        <f t="shared" si="7"/>
        <v>0.5195859872611465</v>
      </c>
    </row>
    <row r="56" spans="1:10" ht="15" customHeight="1">
      <c r="A56" s="6" t="s">
        <v>923</v>
      </c>
      <c r="B56" s="143">
        <v>29999</v>
      </c>
      <c r="C56" s="143">
        <v>825863</v>
      </c>
      <c r="D56" s="143">
        <v>29980</v>
      </c>
      <c r="E56" s="144">
        <f t="shared" si="4"/>
        <v>0.18962641761174115</v>
      </c>
      <c r="F56" s="143">
        <v>5685</v>
      </c>
      <c r="G56" s="13">
        <v>2600</v>
      </c>
      <c r="H56" s="13">
        <f t="shared" si="5"/>
        <v>3085</v>
      </c>
      <c r="I56" s="84">
        <f t="shared" si="6"/>
        <v>0.4573438874230431</v>
      </c>
      <c r="J56" s="84">
        <f t="shared" si="7"/>
        <v>0.5426561125769569</v>
      </c>
    </row>
    <row r="57" spans="1:10" ht="15" customHeight="1">
      <c r="A57" s="6" t="s">
        <v>1005</v>
      </c>
      <c r="B57" s="143">
        <v>231317</v>
      </c>
      <c r="C57" s="143">
        <v>834852</v>
      </c>
      <c r="D57" s="143">
        <v>225965</v>
      </c>
      <c r="E57" s="144">
        <f t="shared" si="4"/>
        <v>0.049578474542517646</v>
      </c>
      <c r="F57" s="143">
        <v>11203</v>
      </c>
      <c r="G57" s="13">
        <v>4907</v>
      </c>
      <c r="H57" s="13">
        <f t="shared" si="5"/>
        <v>6296</v>
      </c>
      <c r="I57" s="84">
        <f t="shared" si="6"/>
        <v>0.43800767651521916</v>
      </c>
      <c r="J57" s="84">
        <f t="shared" si="7"/>
        <v>0.5619923234847809</v>
      </c>
    </row>
    <row r="58" spans="1:10" ht="15" customHeight="1">
      <c r="A58" s="6" t="s">
        <v>1078</v>
      </c>
      <c r="B58" s="143">
        <v>85825</v>
      </c>
      <c r="C58" s="143">
        <v>1547607</v>
      </c>
      <c r="D58" s="143">
        <v>82913</v>
      </c>
      <c r="E58" s="144">
        <f t="shared" si="4"/>
        <v>0.1352140195144308</v>
      </c>
      <c r="F58" s="143">
        <v>11211</v>
      </c>
      <c r="G58" s="13">
        <v>4850</v>
      </c>
      <c r="H58" s="13">
        <f t="shared" si="5"/>
        <v>6361</v>
      </c>
      <c r="I58" s="84">
        <f t="shared" si="6"/>
        <v>0.4326108286504326</v>
      </c>
      <c r="J58" s="84">
        <f t="shared" si="7"/>
        <v>0.5673891713495673</v>
      </c>
    </row>
    <row r="59" spans="1:10" ht="15" customHeight="1">
      <c r="A59" s="6" t="s">
        <v>758</v>
      </c>
      <c r="B59" s="143">
        <v>72582</v>
      </c>
      <c r="C59" s="143">
        <v>347645</v>
      </c>
      <c r="D59" s="143">
        <v>70089</v>
      </c>
      <c r="E59" s="144">
        <f t="shared" si="4"/>
        <v>0.06718600636333805</v>
      </c>
      <c r="F59" s="143">
        <v>4709</v>
      </c>
      <c r="G59" s="13">
        <v>2030</v>
      </c>
      <c r="H59" s="13">
        <f t="shared" si="5"/>
        <v>2679</v>
      </c>
      <c r="I59" s="84">
        <f t="shared" si="6"/>
        <v>0.4310894032703334</v>
      </c>
      <c r="J59" s="84">
        <f t="shared" si="7"/>
        <v>0.5689105967296666</v>
      </c>
    </row>
    <row r="60" spans="1:10" ht="15" customHeight="1">
      <c r="A60" s="6" t="s">
        <v>746</v>
      </c>
      <c r="B60" s="143">
        <v>33266</v>
      </c>
      <c r="C60" s="143">
        <v>290770</v>
      </c>
      <c r="D60" s="143">
        <v>32363</v>
      </c>
      <c r="E60" s="144">
        <f t="shared" si="4"/>
        <v>0.15341593795383618</v>
      </c>
      <c r="F60" s="143">
        <v>4965</v>
      </c>
      <c r="G60" s="13">
        <v>2128</v>
      </c>
      <c r="H60" s="13">
        <f t="shared" si="5"/>
        <v>2837</v>
      </c>
      <c r="I60" s="84">
        <f t="shared" si="6"/>
        <v>0.4286002014098691</v>
      </c>
      <c r="J60" s="84">
        <f t="shared" si="7"/>
        <v>0.5713997985901309</v>
      </c>
    </row>
    <row r="61" spans="1:10" ht="15" customHeight="1">
      <c r="A61" s="6" t="s">
        <v>944</v>
      </c>
      <c r="B61" s="143">
        <v>217932</v>
      </c>
      <c r="C61" s="143">
        <v>1241162</v>
      </c>
      <c r="D61" s="143">
        <v>215676</v>
      </c>
      <c r="E61" s="144">
        <f t="shared" si="4"/>
        <v>0.10817615311856674</v>
      </c>
      <c r="F61" s="143">
        <v>23331</v>
      </c>
      <c r="G61" s="13">
        <v>9761</v>
      </c>
      <c r="H61" s="13">
        <f t="shared" si="5"/>
        <v>13570</v>
      </c>
      <c r="I61" s="84">
        <f t="shared" si="6"/>
        <v>0.41837040846941836</v>
      </c>
      <c r="J61" s="84">
        <f t="shared" si="7"/>
        <v>0.5816295915305816</v>
      </c>
    </row>
    <row r="62" spans="1:10" ht="15" customHeight="1">
      <c r="A62" s="6" t="s">
        <v>520</v>
      </c>
      <c r="B62" s="143">
        <v>39071</v>
      </c>
      <c r="C62" s="143">
        <v>632323</v>
      </c>
      <c r="D62" s="143">
        <v>38955</v>
      </c>
      <c r="E62" s="144">
        <f t="shared" si="4"/>
        <v>0.2185342061352843</v>
      </c>
      <c r="F62" s="143">
        <v>8513</v>
      </c>
      <c r="G62" s="13">
        <v>3499</v>
      </c>
      <c r="H62" s="13">
        <f t="shared" si="5"/>
        <v>5014</v>
      </c>
      <c r="I62" s="84">
        <f t="shared" si="6"/>
        <v>0.41101844238223895</v>
      </c>
      <c r="J62" s="84">
        <f t="shared" si="7"/>
        <v>0.588981557617761</v>
      </c>
    </row>
    <row r="63" spans="1:10" ht="15" customHeight="1">
      <c r="A63" s="6" t="s">
        <v>982</v>
      </c>
      <c r="B63" s="143">
        <v>38385</v>
      </c>
      <c r="C63" s="143">
        <v>232143</v>
      </c>
      <c r="D63" s="143">
        <v>38196</v>
      </c>
      <c r="E63" s="144">
        <f t="shared" si="4"/>
        <v>0.05728348518169442</v>
      </c>
      <c r="F63" s="143">
        <v>2188</v>
      </c>
      <c r="G63" s="13">
        <v>891</v>
      </c>
      <c r="H63" s="13">
        <f t="shared" si="5"/>
        <v>1297</v>
      </c>
      <c r="I63" s="84">
        <f t="shared" si="6"/>
        <v>0.40722120658135286</v>
      </c>
      <c r="J63" s="84">
        <f t="shared" si="7"/>
        <v>0.5927787934186471</v>
      </c>
    </row>
    <row r="64" spans="1:10" ht="15" customHeight="1">
      <c r="A64" s="6" t="s">
        <v>943</v>
      </c>
      <c r="B64" s="143">
        <v>51643</v>
      </c>
      <c r="C64" s="143">
        <v>284012</v>
      </c>
      <c r="D64" s="143">
        <v>51643</v>
      </c>
      <c r="E64" s="144">
        <f t="shared" si="4"/>
        <v>0.0525918323877389</v>
      </c>
      <c r="F64" s="143">
        <v>2716</v>
      </c>
      <c r="G64" s="20">
        <v>1067</v>
      </c>
      <c r="H64" s="20">
        <f t="shared" si="5"/>
        <v>1649</v>
      </c>
      <c r="I64" s="85">
        <f t="shared" si="6"/>
        <v>0.39285714285714285</v>
      </c>
      <c r="J64" s="84">
        <f t="shared" si="7"/>
        <v>0.6071428571428571</v>
      </c>
    </row>
    <row r="65" spans="1:10" ht="15" customHeight="1">
      <c r="A65" s="6" t="s">
        <v>283</v>
      </c>
      <c r="B65" s="143">
        <v>16623</v>
      </c>
      <c r="C65" s="143">
        <v>221045</v>
      </c>
      <c r="D65" s="143">
        <v>15878</v>
      </c>
      <c r="E65" s="144">
        <f t="shared" si="4"/>
        <v>0.11304950245622875</v>
      </c>
      <c r="F65" s="143">
        <v>1795</v>
      </c>
      <c r="G65" s="13">
        <v>698</v>
      </c>
      <c r="H65" s="13">
        <f t="shared" si="5"/>
        <v>1097</v>
      </c>
      <c r="I65" s="84">
        <f t="shared" si="6"/>
        <v>0.388857938718663</v>
      </c>
      <c r="J65" s="84">
        <f t="shared" si="7"/>
        <v>0.6111420612813371</v>
      </c>
    </row>
    <row r="66" spans="1:10" ht="15" customHeight="1">
      <c r="A66" s="6" t="s">
        <v>800</v>
      </c>
      <c r="B66" s="143">
        <v>86921</v>
      </c>
      <c r="C66" s="143">
        <v>596424</v>
      </c>
      <c r="D66" s="143">
        <v>86921</v>
      </c>
      <c r="E66" s="144">
        <f t="shared" si="4"/>
        <v>0.03534243738567205</v>
      </c>
      <c r="F66" s="143">
        <v>3072</v>
      </c>
      <c r="G66" s="13">
        <v>1092</v>
      </c>
      <c r="H66" s="13">
        <f t="shared" si="5"/>
        <v>1980</v>
      </c>
      <c r="I66" s="84">
        <f t="shared" si="6"/>
        <v>0.35546875</v>
      </c>
      <c r="J66" s="84">
        <f t="shared" si="7"/>
        <v>0.64453125</v>
      </c>
    </row>
    <row r="67" spans="1:10" ht="15" customHeight="1">
      <c r="A67" s="6" t="s">
        <v>907</v>
      </c>
      <c r="B67" s="143">
        <v>62666</v>
      </c>
      <c r="C67" s="143">
        <v>475516</v>
      </c>
      <c r="D67" s="143">
        <v>61972</v>
      </c>
      <c r="E67" s="144">
        <f t="shared" si="4"/>
        <v>0.08197250371135352</v>
      </c>
      <c r="F67" s="143">
        <v>5080</v>
      </c>
      <c r="G67" s="13">
        <v>1740</v>
      </c>
      <c r="H67" s="13">
        <f t="shared" si="5"/>
        <v>3340</v>
      </c>
      <c r="I67" s="84">
        <f t="shared" si="6"/>
        <v>0.3425196850393701</v>
      </c>
      <c r="J67" s="84">
        <f t="shared" si="7"/>
        <v>0.65748031496063</v>
      </c>
    </row>
    <row r="68" spans="1:10" ht="15" customHeight="1">
      <c r="A68" s="6" t="s">
        <v>750</v>
      </c>
      <c r="B68" s="143">
        <v>39515</v>
      </c>
      <c r="C68" s="143">
        <v>246541</v>
      </c>
      <c r="D68" s="143">
        <v>39375</v>
      </c>
      <c r="E68" s="144">
        <f t="shared" si="4"/>
        <v>0.15641904761904762</v>
      </c>
      <c r="F68" s="143">
        <v>6159</v>
      </c>
      <c r="G68" s="13">
        <v>2069</v>
      </c>
      <c r="H68" s="13">
        <f t="shared" si="5"/>
        <v>4090</v>
      </c>
      <c r="I68" s="84">
        <f t="shared" si="6"/>
        <v>0.33593115765546355</v>
      </c>
      <c r="J68" s="84">
        <f t="shared" si="7"/>
        <v>0.6640688423445364</v>
      </c>
    </row>
    <row r="69" spans="1:10" ht="15" customHeight="1">
      <c r="A69" s="6" t="s">
        <v>1158</v>
      </c>
      <c r="B69" s="143">
        <v>125923</v>
      </c>
      <c r="C69" s="143">
        <v>393987</v>
      </c>
      <c r="D69" s="143">
        <v>123993</v>
      </c>
      <c r="E69" s="144">
        <f t="shared" si="4"/>
        <v>0.058801706547950285</v>
      </c>
      <c r="F69" s="143">
        <v>7291</v>
      </c>
      <c r="G69" s="13">
        <v>2438</v>
      </c>
      <c r="H69" s="13">
        <f t="shared" si="5"/>
        <v>4853</v>
      </c>
      <c r="I69" s="84">
        <f t="shared" si="6"/>
        <v>0.334384858044164</v>
      </c>
      <c r="J69" s="84">
        <f t="shared" si="7"/>
        <v>0.6656151419558359</v>
      </c>
    </row>
    <row r="70" spans="1:10" ht="15" customHeight="1">
      <c r="A70" s="6" t="s">
        <v>291</v>
      </c>
      <c r="B70" s="143">
        <v>99030</v>
      </c>
      <c r="C70" s="143">
        <v>339030</v>
      </c>
      <c r="D70" s="143">
        <v>98788</v>
      </c>
      <c r="E70" s="144">
        <f t="shared" si="4"/>
        <v>0.10402073126290642</v>
      </c>
      <c r="F70" s="143">
        <v>10276</v>
      </c>
      <c r="G70" s="13">
        <v>3391</v>
      </c>
      <c r="H70" s="13">
        <f t="shared" si="5"/>
        <v>6885</v>
      </c>
      <c r="I70" s="84">
        <f t="shared" si="6"/>
        <v>0.32999221486959907</v>
      </c>
      <c r="J70" s="84">
        <f t="shared" si="7"/>
        <v>0.6700077851304009</v>
      </c>
    </row>
    <row r="71" spans="1:10" ht="15" customHeight="1">
      <c r="A71" s="6" t="s">
        <v>989</v>
      </c>
      <c r="B71" s="143">
        <v>68948</v>
      </c>
      <c r="C71" s="143">
        <v>265679</v>
      </c>
      <c r="D71" s="143">
        <v>68542</v>
      </c>
      <c r="E71" s="144">
        <f t="shared" si="4"/>
        <v>0.030419304951708442</v>
      </c>
      <c r="F71" s="143">
        <v>2085</v>
      </c>
      <c r="G71" s="13">
        <v>653</v>
      </c>
      <c r="H71" s="13">
        <f t="shared" si="5"/>
        <v>1432</v>
      </c>
      <c r="I71" s="84">
        <f t="shared" si="6"/>
        <v>0.313189448441247</v>
      </c>
      <c r="J71" s="84">
        <f t="shared" si="7"/>
        <v>0.686810551558753</v>
      </c>
    </row>
    <row r="72" spans="1:10" ht="15" customHeight="1">
      <c r="A72" s="6" t="s">
        <v>629</v>
      </c>
      <c r="B72" s="143">
        <v>201635</v>
      </c>
      <c r="C72" s="143">
        <v>655155</v>
      </c>
      <c r="D72" s="143">
        <v>196098</v>
      </c>
      <c r="E72" s="144">
        <f aca="true" t="shared" si="8" ref="E72:E103">F72/D72</f>
        <v>0.047884221154728755</v>
      </c>
      <c r="F72" s="143">
        <v>9390</v>
      </c>
      <c r="G72" s="13">
        <v>2911</v>
      </c>
      <c r="H72" s="13">
        <f aca="true" t="shared" si="9" ref="H72:H103">F72-G72</f>
        <v>6479</v>
      </c>
      <c r="I72" s="84">
        <f aca="true" t="shared" si="10" ref="I72:I107">G72/F72</f>
        <v>0.31001064962726305</v>
      </c>
      <c r="J72" s="84">
        <f aca="true" t="shared" si="11" ref="J72:J107">(F72-G72)/F72</f>
        <v>0.689989350372737</v>
      </c>
    </row>
    <row r="73" spans="1:10" ht="15" customHeight="1">
      <c r="A73" s="6" t="s">
        <v>1022</v>
      </c>
      <c r="B73" s="143">
        <v>201568</v>
      </c>
      <c r="C73" s="143">
        <v>464310</v>
      </c>
      <c r="D73" s="143">
        <v>195245</v>
      </c>
      <c r="E73" s="144">
        <f t="shared" si="8"/>
        <v>0.08975902071755999</v>
      </c>
      <c r="F73" s="143">
        <v>17525</v>
      </c>
      <c r="G73" s="13">
        <v>5422</v>
      </c>
      <c r="H73" s="13">
        <f t="shared" si="9"/>
        <v>12103</v>
      </c>
      <c r="I73" s="84">
        <f t="shared" si="10"/>
        <v>0.3093865905848787</v>
      </c>
      <c r="J73" s="84">
        <f t="shared" si="11"/>
        <v>0.6906134094151213</v>
      </c>
    </row>
    <row r="74" spans="1:10" ht="15" customHeight="1">
      <c r="A74" s="6" t="s">
        <v>911</v>
      </c>
      <c r="B74" s="143">
        <v>294997</v>
      </c>
      <c r="C74" s="143">
        <v>1382951</v>
      </c>
      <c r="D74" s="143">
        <v>292298</v>
      </c>
      <c r="E74" s="144">
        <f t="shared" si="8"/>
        <v>0.08437279762434229</v>
      </c>
      <c r="F74" s="143">
        <v>24662</v>
      </c>
      <c r="G74" s="13">
        <v>7601</v>
      </c>
      <c r="H74" s="13">
        <f t="shared" si="9"/>
        <v>17061</v>
      </c>
      <c r="I74" s="84">
        <f t="shared" si="10"/>
        <v>0.30820695807314896</v>
      </c>
      <c r="J74" s="84">
        <f t="shared" si="11"/>
        <v>0.691793041926851</v>
      </c>
    </row>
    <row r="75" spans="1:10" ht="15" customHeight="1">
      <c r="A75" s="6" t="s">
        <v>820</v>
      </c>
      <c r="B75" s="143">
        <v>243466</v>
      </c>
      <c r="C75" s="143">
        <v>750828</v>
      </c>
      <c r="D75" s="143">
        <v>240264</v>
      </c>
      <c r="E75" s="144">
        <f t="shared" si="8"/>
        <v>0.0701936203509473</v>
      </c>
      <c r="F75" s="143">
        <v>16865</v>
      </c>
      <c r="G75" s="13">
        <v>4998</v>
      </c>
      <c r="H75" s="13">
        <f t="shared" si="9"/>
        <v>11867</v>
      </c>
      <c r="I75" s="84">
        <f t="shared" si="10"/>
        <v>0.2963533946042099</v>
      </c>
      <c r="J75" s="84">
        <f t="shared" si="11"/>
        <v>0.70364660539579</v>
      </c>
    </row>
    <row r="76" spans="1:10" ht="15" customHeight="1">
      <c r="A76" s="6" t="s">
        <v>1101</v>
      </c>
      <c r="B76" s="143">
        <v>35435</v>
      </c>
      <c r="C76" s="143">
        <v>306211</v>
      </c>
      <c r="D76" s="143">
        <v>35349</v>
      </c>
      <c r="E76" s="144">
        <f t="shared" si="8"/>
        <v>0.08831933010834818</v>
      </c>
      <c r="F76" s="143">
        <v>3122</v>
      </c>
      <c r="G76" s="13">
        <v>921</v>
      </c>
      <c r="H76" s="13">
        <f t="shared" si="9"/>
        <v>2201</v>
      </c>
      <c r="I76" s="84">
        <f t="shared" si="10"/>
        <v>0.295003203074952</v>
      </c>
      <c r="J76" s="84">
        <f t="shared" si="11"/>
        <v>0.704996796925048</v>
      </c>
    </row>
    <row r="77" spans="1:10" ht="15" customHeight="1">
      <c r="A77" s="6" t="s">
        <v>816</v>
      </c>
      <c r="B77" s="143">
        <v>299949</v>
      </c>
      <c r="C77" s="143">
        <v>3857799</v>
      </c>
      <c r="D77" s="143">
        <v>295015</v>
      </c>
      <c r="E77" s="144">
        <f t="shared" si="8"/>
        <v>0.12240733522024304</v>
      </c>
      <c r="F77" s="143">
        <v>36112</v>
      </c>
      <c r="G77" s="13">
        <v>10022</v>
      </c>
      <c r="H77" s="13">
        <f t="shared" si="9"/>
        <v>26090</v>
      </c>
      <c r="I77" s="84">
        <f t="shared" si="10"/>
        <v>0.2775254762959681</v>
      </c>
      <c r="J77" s="84">
        <f t="shared" si="11"/>
        <v>0.7224745237040319</v>
      </c>
    </row>
    <row r="78" spans="1:10" ht="15" customHeight="1">
      <c r="A78" s="6" t="s">
        <v>978</v>
      </c>
      <c r="B78" s="143">
        <v>43496</v>
      </c>
      <c r="C78" s="143">
        <v>221140</v>
      </c>
      <c r="D78" s="143">
        <v>43496</v>
      </c>
      <c r="E78" s="144">
        <f t="shared" si="8"/>
        <v>0.03377322052602538</v>
      </c>
      <c r="F78" s="143">
        <v>1469</v>
      </c>
      <c r="G78" s="13">
        <v>402</v>
      </c>
      <c r="H78" s="13">
        <f t="shared" si="9"/>
        <v>1067</v>
      </c>
      <c r="I78" s="84">
        <f t="shared" si="10"/>
        <v>0.27365554799183117</v>
      </c>
      <c r="J78" s="84">
        <f t="shared" si="11"/>
        <v>0.7263444520081688</v>
      </c>
    </row>
    <row r="79" spans="1:15" ht="15" customHeight="1">
      <c r="A79" s="6" t="s">
        <v>585</v>
      </c>
      <c r="B79" s="143">
        <v>124506</v>
      </c>
      <c r="C79" s="143">
        <v>431834</v>
      </c>
      <c r="D79" s="143">
        <v>118043</v>
      </c>
      <c r="E79" s="144">
        <f t="shared" si="8"/>
        <v>0.09451640503884177</v>
      </c>
      <c r="F79" s="143">
        <v>11157</v>
      </c>
      <c r="G79" s="13">
        <v>3031</v>
      </c>
      <c r="H79" s="13">
        <f t="shared" si="9"/>
        <v>8126</v>
      </c>
      <c r="I79" s="84">
        <f t="shared" si="10"/>
        <v>0.2716680111140988</v>
      </c>
      <c r="J79" s="84">
        <f t="shared" si="11"/>
        <v>0.7283319888859012</v>
      </c>
      <c r="K79" s="88"/>
      <c r="L79" s="88"/>
      <c r="M79" s="88"/>
      <c r="N79" s="88"/>
      <c r="O79" s="88"/>
    </row>
    <row r="80" spans="1:10" ht="15" customHeight="1">
      <c r="A80" s="6" t="s">
        <v>876</v>
      </c>
      <c r="B80" s="143">
        <v>31895</v>
      </c>
      <c r="C80" s="143">
        <v>343248</v>
      </c>
      <c r="D80" s="143">
        <v>31890</v>
      </c>
      <c r="E80" s="144">
        <f t="shared" si="8"/>
        <v>0.026748196926936342</v>
      </c>
      <c r="F80" s="143">
        <v>853</v>
      </c>
      <c r="G80" s="13">
        <v>230</v>
      </c>
      <c r="H80" s="13">
        <f t="shared" si="9"/>
        <v>623</v>
      </c>
      <c r="I80" s="84">
        <f t="shared" si="10"/>
        <v>0.2696365767878077</v>
      </c>
      <c r="J80" s="84">
        <f t="shared" si="11"/>
        <v>0.7303634232121923</v>
      </c>
    </row>
    <row r="81" spans="1:10" ht="15" customHeight="1">
      <c r="A81" s="6" t="s">
        <v>1089</v>
      </c>
      <c r="B81" s="143">
        <v>65926</v>
      </c>
      <c r="C81" s="143">
        <v>231027</v>
      </c>
      <c r="D81" s="143">
        <v>63001</v>
      </c>
      <c r="E81" s="144">
        <f t="shared" si="8"/>
        <v>0.047459564133902635</v>
      </c>
      <c r="F81" s="143">
        <v>2990</v>
      </c>
      <c r="G81" s="13">
        <v>790</v>
      </c>
      <c r="H81" s="13">
        <f t="shared" si="9"/>
        <v>2200</v>
      </c>
      <c r="I81" s="84">
        <f t="shared" si="10"/>
        <v>0.26421404682274247</v>
      </c>
      <c r="J81" s="84">
        <f t="shared" si="11"/>
        <v>0.7357859531772575</v>
      </c>
    </row>
    <row r="82" spans="1:10" ht="15" customHeight="1">
      <c r="A82" s="6" t="s">
        <v>875</v>
      </c>
      <c r="B82" s="143">
        <v>85393</v>
      </c>
      <c r="C82" s="143">
        <v>603106</v>
      </c>
      <c r="D82" s="143">
        <v>81625</v>
      </c>
      <c r="E82" s="144">
        <f t="shared" si="8"/>
        <v>0.17401531393568148</v>
      </c>
      <c r="F82" s="143">
        <v>14204</v>
      </c>
      <c r="G82" s="13">
        <v>3433</v>
      </c>
      <c r="H82" s="13">
        <f t="shared" si="9"/>
        <v>10771</v>
      </c>
      <c r="I82" s="84">
        <f t="shared" si="10"/>
        <v>0.24169248099127005</v>
      </c>
      <c r="J82" s="84">
        <f t="shared" si="11"/>
        <v>0.75830751900873</v>
      </c>
    </row>
    <row r="83" spans="1:10" ht="15" customHeight="1">
      <c r="A83" s="6" t="s">
        <v>903</v>
      </c>
      <c r="B83" s="143">
        <v>51930</v>
      </c>
      <c r="C83" s="143">
        <v>313673</v>
      </c>
      <c r="D83" s="143">
        <v>51568</v>
      </c>
      <c r="E83" s="144">
        <f t="shared" si="8"/>
        <v>0.0714978281104561</v>
      </c>
      <c r="F83" s="143">
        <v>3687</v>
      </c>
      <c r="G83" s="13">
        <v>837</v>
      </c>
      <c r="H83" s="13">
        <f t="shared" si="9"/>
        <v>2850</v>
      </c>
      <c r="I83" s="84">
        <f t="shared" si="10"/>
        <v>0.22701383238405207</v>
      </c>
      <c r="J83" s="84">
        <f t="shared" si="11"/>
        <v>0.772986167615948</v>
      </c>
    </row>
    <row r="84" spans="1:10" ht="15" customHeight="1">
      <c r="A84" s="6" t="s">
        <v>1001</v>
      </c>
      <c r="B84" s="143">
        <v>383737</v>
      </c>
      <c r="C84" s="143">
        <v>2160821</v>
      </c>
      <c r="D84" s="143">
        <v>370271</v>
      </c>
      <c r="E84" s="144">
        <f t="shared" si="8"/>
        <v>0.14085359101847025</v>
      </c>
      <c r="F84" s="143">
        <v>52154</v>
      </c>
      <c r="G84" s="13">
        <v>11495</v>
      </c>
      <c r="H84" s="13">
        <f t="shared" si="9"/>
        <v>40659</v>
      </c>
      <c r="I84" s="84">
        <f t="shared" si="10"/>
        <v>0.22040495455765619</v>
      </c>
      <c r="J84" s="84">
        <f t="shared" si="11"/>
        <v>0.7795950454423438</v>
      </c>
    </row>
    <row r="85" spans="1:10" ht="15" customHeight="1">
      <c r="A85" s="6" t="s">
        <v>1009</v>
      </c>
      <c r="B85" s="143">
        <v>42308</v>
      </c>
      <c r="C85" s="143">
        <v>229985</v>
      </c>
      <c r="D85" s="143">
        <v>42308</v>
      </c>
      <c r="E85" s="144">
        <f t="shared" si="8"/>
        <v>0.20109671929658693</v>
      </c>
      <c r="F85" s="143">
        <v>8508</v>
      </c>
      <c r="G85" s="13">
        <v>1864</v>
      </c>
      <c r="H85" s="13">
        <f t="shared" si="9"/>
        <v>6644</v>
      </c>
      <c r="I85" s="84">
        <f t="shared" si="10"/>
        <v>0.21908791725434884</v>
      </c>
      <c r="J85" s="84">
        <f t="shared" si="11"/>
        <v>0.7809120827456512</v>
      </c>
    </row>
    <row r="86" spans="1:10" ht="15" customHeight="1">
      <c r="A86" s="6" t="s">
        <v>896</v>
      </c>
      <c r="B86" s="143">
        <v>91458</v>
      </c>
      <c r="C86" s="143">
        <v>423179</v>
      </c>
      <c r="D86" s="143">
        <v>91399</v>
      </c>
      <c r="E86" s="144">
        <f t="shared" si="8"/>
        <v>0.140909637961028</v>
      </c>
      <c r="F86" s="143">
        <v>12879</v>
      </c>
      <c r="G86" s="13">
        <v>2478</v>
      </c>
      <c r="H86" s="13">
        <f t="shared" si="9"/>
        <v>10401</v>
      </c>
      <c r="I86" s="84">
        <f t="shared" si="10"/>
        <v>0.19240624272070814</v>
      </c>
      <c r="J86" s="84">
        <f t="shared" si="11"/>
        <v>0.8075937572792918</v>
      </c>
    </row>
    <row r="87" spans="1:10" ht="15">
      <c r="A87" s="6" t="s">
        <v>649</v>
      </c>
      <c r="B87" s="143">
        <v>322581</v>
      </c>
      <c r="C87" s="143">
        <v>648295</v>
      </c>
      <c r="D87" s="143">
        <v>318562</v>
      </c>
      <c r="E87" s="144">
        <f t="shared" si="8"/>
        <v>0.09250318619295458</v>
      </c>
      <c r="F87" s="143">
        <v>29468</v>
      </c>
      <c r="G87" s="13">
        <v>5657</v>
      </c>
      <c r="H87" s="13">
        <f t="shared" si="9"/>
        <v>23811</v>
      </c>
      <c r="I87" s="84">
        <f t="shared" si="10"/>
        <v>0.19197095154065427</v>
      </c>
      <c r="J87" s="84">
        <f t="shared" si="11"/>
        <v>0.8080290484593458</v>
      </c>
    </row>
    <row r="88" spans="1:10" ht="15">
      <c r="A88" s="6" t="s">
        <v>919</v>
      </c>
      <c r="B88" s="143">
        <v>208120</v>
      </c>
      <c r="C88" s="143">
        <v>1338348</v>
      </c>
      <c r="D88" s="143">
        <v>205918</v>
      </c>
      <c r="E88" s="144">
        <f t="shared" si="8"/>
        <v>0.23537524645732769</v>
      </c>
      <c r="F88" s="143">
        <v>48468</v>
      </c>
      <c r="G88" s="13">
        <v>9186</v>
      </c>
      <c r="H88" s="13">
        <f t="shared" si="9"/>
        <v>39282</v>
      </c>
      <c r="I88" s="84">
        <f t="shared" si="10"/>
        <v>0.18952711067095815</v>
      </c>
      <c r="J88" s="84">
        <f t="shared" si="11"/>
        <v>0.8104728893290418</v>
      </c>
    </row>
    <row r="89" spans="1:10" ht="15">
      <c r="A89" s="6" t="s">
        <v>699</v>
      </c>
      <c r="B89" s="143">
        <v>90985</v>
      </c>
      <c r="C89" s="143">
        <v>358597</v>
      </c>
      <c r="D89" s="143">
        <v>90527</v>
      </c>
      <c r="E89" s="144">
        <f t="shared" si="8"/>
        <v>0.05893269411335845</v>
      </c>
      <c r="F89" s="143">
        <v>5335</v>
      </c>
      <c r="G89" s="13">
        <v>911</v>
      </c>
      <c r="H89" s="13">
        <f t="shared" si="9"/>
        <v>4424</v>
      </c>
      <c r="I89" s="84">
        <f t="shared" si="10"/>
        <v>0.17075913776944704</v>
      </c>
      <c r="J89" s="84">
        <f t="shared" si="11"/>
        <v>0.8292408622305529</v>
      </c>
    </row>
    <row r="90" spans="1:10" ht="15">
      <c r="A90" s="6" t="s">
        <v>915</v>
      </c>
      <c r="B90" s="143">
        <v>37889</v>
      </c>
      <c r="C90" s="143">
        <v>213295</v>
      </c>
      <c r="D90" s="143">
        <v>36579</v>
      </c>
      <c r="E90" s="144">
        <f t="shared" si="8"/>
        <v>0.09212936384264195</v>
      </c>
      <c r="F90" s="143">
        <v>3370</v>
      </c>
      <c r="G90" s="13">
        <v>567</v>
      </c>
      <c r="H90" s="13">
        <f t="shared" si="9"/>
        <v>2803</v>
      </c>
      <c r="I90" s="84">
        <f t="shared" si="10"/>
        <v>0.1682492581602374</v>
      </c>
      <c r="J90" s="84">
        <f t="shared" si="11"/>
        <v>0.8317507418397626</v>
      </c>
    </row>
    <row r="91" spans="1:10" ht="15">
      <c r="A91" s="6" t="s">
        <v>1062</v>
      </c>
      <c r="B91" s="143">
        <v>35703</v>
      </c>
      <c r="C91" s="143">
        <v>400740</v>
      </c>
      <c r="D91" s="143">
        <v>33181</v>
      </c>
      <c r="E91" s="144">
        <f t="shared" si="8"/>
        <v>0.1827250534944697</v>
      </c>
      <c r="F91" s="143">
        <v>6063</v>
      </c>
      <c r="G91" s="13">
        <v>999</v>
      </c>
      <c r="H91" s="13">
        <f t="shared" si="9"/>
        <v>5064</v>
      </c>
      <c r="I91" s="85">
        <f t="shared" si="10"/>
        <v>0.16476991588322612</v>
      </c>
      <c r="J91" s="85">
        <f t="shared" si="11"/>
        <v>0.8352300841167739</v>
      </c>
    </row>
    <row r="92" spans="1:10" ht="15">
      <c r="A92" s="6" t="s">
        <v>1066</v>
      </c>
      <c r="B92" s="143">
        <v>388103</v>
      </c>
      <c r="C92" s="143">
        <v>599199</v>
      </c>
      <c r="D92" s="143">
        <v>378472</v>
      </c>
      <c r="E92" s="144">
        <f t="shared" si="8"/>
        <v>0.06910418736392653</v>
      </c>
      <c r="F92" s="143">
        <v>26154</v>
      </c>
      <c r="G92" s="13">
        <v>4098</v>
      </c>
      <c r="H92" s="13">
        <f t="shared" si="9"/>
        <v>22056</v>
      </c>
      <c r="I92" s="84">
        <f t="shared" si="10"/>
        <v>0.15668731360403762</v>
      </c>
      <c r="J92" s="84">
        <f t="shared" si="11"/>
        <v>0.8433126863959624</v>
      </c>
    </row>
    <row r="93" spans="1:10" ht="15">
      <c r="A93" s="6" t="s">
        <v>564</v>
      </c>
      <c r="B93" s="143">
        <v>335259</v>
      </c>
      <c r="C93" s="143">
        <v>969031</v>
      </c>
      <c r="D93" s="143">
        <v>332295</v>
      </c>
      <c r="E93" s="144">
        <f t="shared" si="8"/>
        <v>0.06160790863539927</v>
      </c>
      <c r="F93" s="143">
        <v>20472</v>
      </c>
      <c r="G93" s="13">
        <v>2650</v>
      </c>
      <c r="H93" s="13">
        <f t="shared" si="9"/>
        <v>17822</v>
      </c>
      <c r="I93" s="84">
        <f t="shared" si="10"/>
        <v>0.12944509574052365</v>
      </c>
      <c r="J93" s="84">
        <f t="shared" si="11"/>
        <v>0.8705549042594763</v>
      </c>
    </row>
    <row r="94" spans="1:10" ht="15">
      <c r="A94" s="6" t="s">
        <v>1162</v>
      </c>
      <c r="B94" s="143">
        <v>159370</v>
      </c>
      <c r="C94" s="143">
        <v>447021</v>
      </c>
      <c r="D94" s="143">
        <v>159341</v>
      </c>
      <c r="E94" s="144">
        <f t="shared" si="8"/>
        <v>0.15636904500411067</v>
      </c>
      <c r="F94" s="143">
        <v>24916</v>
      </c>
      <c r="G94" s="13">
        <v>3181</v>
      </c>
      <c r="H94" s="13">
        <f t="shared" si="9"/>
        <v>21735</v>
      </c>
      <c r="I94" s="84">
        <f t="shared" si="10"/>
        <v>0.1276689677315781</v>
      </c>
      <c r="J94" s="84">
        <f t="shared" si="11"/>
        <v>0.8723310322684219</v>
      </c>
    </row>
    <row r="95" spans="1:10" ht="15">
      <c r="A95" s="6" t="s">
        <v>785</v>
      </c>
      <c r="B95" s="143">
        <v>478082</v>
      </c>
      <c r="C95" s="143">
        <v>836507</v>
      </c>
      <c r="D95" s="143">
        <v>467298</v>
      </c>
      <c r="E95" s="144">
        <f t="shared" si="8"/>
        <v>0.1393265111342227</v>
      </c>
      <c r="F95" s="143">
        <v>65107</v>
      </c>
      <c r="G95" s="13">
        <v>8116</v>
      </c>
      <c r="H95" s="13">
        <f t="shared" si="9"/>
        <v>56991</v>
      </c>
      <c r="I95" s="84">
        <f t="shared" si="10"/>
        <v>0.1246563349563027</v>
      </c>
      <c r="J95" s="84">
        <f t="shared" si="11"/>
        <v>0.8753436650436973</v>
      </c>
    </row>
    <row r="96" spans="1:10" ht="15">
      <c r="A96" s="6" t="s">
        <v>726</v>
      </c>
      <c r="B96" s="143">
        <v>112977</v>
      </c>
      <c r="C96" s="143">
        <v>982765</v>
      </c>
      <c r="D96" s="143">
        <v>111953</v>
      </c>
      <c r="E96" s="144">
        <f t="shared" si="8"/>
        <v>0.1470527810777737</v>
      </c>
      <c r="F96" s="143">
        <v>16463</v>
      </c>
      <c r="G96" s="13">
        <v>1988</v>
      </c>
      <c r="H96" s="13">
        <f t="shared" si="9"/>
        <v>14475</v>
      </c>
      <c r="I96" s="84">
        <f t="shared" si="10"/>
        <v>0.12075563384559315</v>
      </c>
      <c r="J96" s="84">
        <f t="shared" si="11"/>
        <v>0.8792443661544068</v>
      </c>
    </row>
    <row r="97" spans="1:10" ht="15">
      <c r="A97" s="6" t="s">
        <v>1097</v>
      </c>
      <c r="B97" s="143">
        <v>330690</v>
      </c>
      <c r="C97" s="143">
        <v>1488750</v>
      </c>
      <c r="D97" s="143">
        <v>327729</v>
      </c>
      <c r="E97" s="144">
        <f t="shared" si="8"/>
        <v>0.15028880569006708</v>
      </c>
      <c r="F97" s="143">
        <v>49254</v>
      </c>
      <c r="G97" s="13">
        <v>5644</v>
      </c>
      <c r="H97" s="13">
        <f t="shared" si="9"/>
        <v>43610</v>
      </c>
      <c r="I97" s="84">
        <f t="shared" si="10"/>
        <v>0.11458967799569578</v>
      </c>
      <c r="J97" s="84">
        <f t="shared" si="11"/>
        <v>0.8854103220043043</v>
      </c>
    </row>
    <row r="98" spans="1:14" ht="15">
      <c r="A98" s="6" t="s">
        <v>682</v>
      </c>
      <c r="B98" s="143">
        <v>120147</v>
      </c>
      <c r="C98" s="143">
        <v>555417</v>
      </c>
      <c r="D98" s="143">
        <v>116051</v>
      </c>
      <c r="E98" s="144">
        <f t="shared" si="8"/>
        <v>0.23587043627370724</v>
      </c>
      <c r="F98" s="143">
        <v>27373</v>
      </c>
      <c r="G98" s="13">
        <v>3119</v>
      </c>
      <c r="H98" s="13">
        <f t="shared" si="9"/>
        <v>24254</v>
      </c>
      <c r="I98" s="84">
        <f t="shared" si="10"/>
        <v>0.11394439776422022</v>
      </c>
      <c r="J98" s="84">
        <f t="shared" si="11"/>
        <v>0.8860556022357798</v>
      </c>
      <c r="K98" s="145"/>
      <c r="L98" s="146"/>
      <c r="M98" s="146"/>
      <c r="N98" s="146"/>
    </row>
    <row r="99" spans="1:10" ht="15">
      <c r="A99" s="6" t="s">
        <v>789</v>
      </c>
      <c r="B99" s="143">
        <v>9468</v>
      </c>
      <c r="C99" s="143">
        <v>254441</v>
      </c>
      <c r="D99" s="143">
        <v>9261</v>
      </c>
      <c r="E99" s="144">
        <f t="shared" si="8"/>
        <v>0.17924630169528127</v>
      </c>
      <c r="F99" s="143">
        <v>1660</v>
      </c>
      <c r="G99" s="13">
        <v>169</v>
      </c>
      <c r="H99" s="13">
        <f t="shared" si="9"/>
        <v>1491</v>
      </c>
      <c r="I99" s="84">
        <f t="shared" si="10"/>
        <v>0.10180722891566266</v>
      </c>
      <c r="J99" s="84">
        <f t="shared" si="11"/>
        <v>0.8981927710843374</v>
      </c>
    </row>
    <row r="100" spans="1:10" ht="15">
      <c r="A100" s="6" t="s">
        <v>997</v>
      </c>
      <c r="B100" s="143">
        <v>38720</v>
      </c>
      <c r="C100" s="143">
        <v>345610</v>
      </c>
      <c r="D100" s="143">
        <v>36329</v>
      </c>
      <c r="E100" s="144">
        <f t="shared" si="8"/>
        <v>0.33047978199234773</v>
      </c>
      <c r="F100" s="143">
        <v>12006</v>
      </c>
      <c r="G100" s="13">
        <v>1055</v>
      </c>
      <c r="H100" s="13">
        <f t="shared" si="9"/>
        <v>10951</v>
      </c>
      <c r="I100" s="84">
        <f t="shared" si="10"/>
        <v>0.0878727303015159</v>
      </c>
      <c r="J100" s="84">
        <f t="shared" si="11"/>
        <v>0.9121272696984841</v>
      </c>
    </row>
    <row r="101" spans="1:10" ht="15">
      <c r="A101" s="6" t="s">
        <v>1173</v>
      </c>
      <c r="B101" s="143">
        <v>84767</v>
      </c>
      <c r="C101" s="143">
        <v>234349</v>
      </c>
      <c r="D101" s="143">
        <v>83917</v>
      </c>
      <c r="E101" s="144">
        <f t="shared" si="8"/>
        <v>0.04111205119344114</v>
      </c>
      <c r="F101" s="143">
        <v>3450</v>
      </c>
      <c r="G101" s="134">
        <v>206</v>
      </c>
      <c r="H101" s="134">
        <f t="shared" si="9"/>
        <v>3244</v>
      </c>
      <c r="I101" s="85">
        <f t="shared" si="10"/>
        <v>0.059710144927536235</v>
      </c>
      <c r="J101" s="84">
        <f t="shared" si="11"/>
        <v>0.9402898550724638</v>
      </c>
    </row>
    <row r="102" spans="1:10" ht="15">
      <c r="A102" s="6" t="s">
        <v>960</v>
      </c>
      <c r="B102" s="143">
        <v>163351</v>
      </c>
      <c r="C102" s="143">
        <v>672538</v>
      </c>
      <c r="D102" s="143">
        <v>159763</v>
      </c>
      <c r="E102" s="144">
        <f t="shared" si="8"/>
        <v>0.18001039039076633</v>
      </c>
      <c r="F102" s="143">
        <v>28759</v>
      </c>
      <c r="G102" s="13">
        <v>1646</v>
      </c>
      <c r="H102" s="13">
        <f t="shared" si="9"/>
        <v>27113</v>
      </c>
      <c r="I102" s="84">
        <f t="shared" si="10"/>
        <v>0.057234257102124556</v>
      </c>
      <c r="J102" s="84">
        <f t="shared" si="11"/>
        <v>0.9427657428978754</v>
      </c>
    </row>
    <row r="103" spans="1:10" ht="15">
      <c r="A103" s="6" t="s">
        <v>653</v>
      </c>
      <c r="B103" s="143">
        <v>108431</v>
      </c>
      <c r="C103" s="143">
        <v>369250</v>
      </c>
      <c r="D103" s="143">
        <v>107655</v>
      </c>
      <c r="E103" s="144">
        <f t="shared" si="8"/>
        <v>0.2641029213691886</v>
      </c>
      <c r="F103" s="143">
        <v>28432</v>
      </c>
      <c r="G103" s="13">
        <v>1493</v>
      </c>
      <c r="H103" s="13">
        <f t="shared" si="9"/>
        <v>26939</v>
      </c>
      <c r="I103" s="85">
        <f t="shared" si="10"/>
        <v>0.05251125492402926</v>
      </c>
      <c r="J103" s="85">
        <f t="shared" si="11"/>
        <v>0.9474887450759707</v>
      </c>
    </row>
    <row r="104" spans="1:10" ht="15">
      <c r="A104" s="6" t="s">
        <v>565</v>
      </c>
      <c r="B104" s="143">
        <v>218112</v>
      </c>
      <c r="C104" s="143">
        <v>228417</v>
      </c>
      <c r="D104" s="143">
        <v>216639</v>
      </c>
      <c r="E104" s="144">
        <f>F104/D104</f>
        <v>0.26015168090694657</v>
      </c>
      <c r="F104" s="143">
        <v>56359</v>
      </c>
      <c r="G104" s="13">
        <v>2262</v>
      </c>
      <c r="H104" s="13">
        <f>F104-G104</f>
        <v>54097</v>
      </c>
      <c r="I104" s="84">
        <f t="shared" si="10"/>
        <v>0.040135559537961996</v>
      </c>
      <c r="J104" s="84">
        <f t="shared" si="11"/>
        <v>0.959864440462038</v>
      </c>
    </row>
    <row r="105" spans="1:10" ht="15">
      <c r="A105" s="6" t="s">
        <v>1182</v>
      </c>
      <c r="B105" s="143">
        <v>49574</v>
      </c>
      <c r="C105" s="143">
        <v>221986</v>
      </c>
      <c r="D105" s="143">
        <v>49516</v>
      </c>
      <c r="E105" s="144">
        <f>F105/D105</f>
        <v>0.43735358268034574</v>
      </c>
      <c r="F105" s="143">
        <v>21656</v>
      </c>
      <c r="G105" s="13">
        <v>850</v>
      </c>
      <c r="H105" s="13">
        <f>F105-G105</f>
        <v>20806</v>
      </c>
      <c r="I105" s="84">
        <f t="shared" si="10"/>
        <v>0.039250092353158475</v>
      </c>
      <c r="J105" s="84">
        <f t="shared" si="11"/>
        <v>0.9607499076468415</v>
      </c>
    </row>
    <row r="106" spans="1:10" ht="15">
      <c r="A106" s="6" t="s">
        <v>734</v>
      </c>
      <c r="B106" s="143">
        <v>117709</v>
      </c>
      <c r="C106" s="143">
        <v>223514</v>
      </c>
      <c r="D106" s="143">
        <v>117089</v>
      </c>
      <c r="E106" s="144">
        <f>F106/D106</f>
        <v>0.24611193194920103</v>
      </c>
      <c r="F106" s="143">
        <v>28817</v>
      </c>
      <c r="G106" s="13">
        <v>974</v>
      </c>
      <c r="H106" s="13">
        <f>F106-G106</f>
        <v>27843</v>
      </c>
      <c r="I106" s="84">
        <f t="shared" si="10"/>
        <v>0.033799493354617065</v>
      </c>
      <c r="J106" s="84">
        <f t="shared" si="11"/>
        <v>0.9662005066453829</v>
      </c>
    </row>
    <row r="107" spans="1:10" ht="15">
      <c r="A107" s="6" t="s">
        <v>880</v>
      </c>
      <c r="B107" s="143">
        <v>1090997</v>
      </c>
      <c r="C107" s="143">
        <v>298610</v>
      </c>
      <c r="D107" s="143">
        <v>1086019</v>
      </c>
      <c r="E107" s="144">
        <f>F107/D107</f>
        <v>0.46204071936126345</v>
      </c>
      <c r="F107" s="143">
        <v>501785</v>
      </c>
      <c r="G107" s="13">
        <v>2400</v>
      </c>
      <c r="H107" s="13">
        <f>F107-G107</f>
        <v>499385</v>
      </c>
      <c r="I107" s="84">
        <f t="shared" si="10"/>
        <v>0.004782924957900296</v>
      </c>
      <c r="J107" s="84">
        <f t="shared" si="11"/>
        <v>0.9952170750420997</v>
      </c>
    </row>
    <row r="108" spans="1:10" ht="15">
      <c r="A108" s="6"/>
      <c r="B108" s="143"/>
      <c r="C108" s="143"/>
      <c r="D108" s="13"/>
      <c r="E108" s="82"/>
      <c r="F108" s="13"/>
      <c r="G108" s="13"/>
      <c r="H108" s="84"/>
      <c r="I108" s="84"/>
      <c r="J108" s="13"/>
    </row>
    <row r="109" spans="3:10" ht="12.75">
      <c r="C109" s="70"/>
      <c r="E109" s="16"/>
      <c r="G109" s="86" t="s">
        <v>1017</v>
      </c>
      <c r="I109" s="147">
        <f>MEDIAN(I8:I107)</f>
        <v>0.4353092525828259</v>
      </c>
      <c r="J109" s="86"/>
    </row>
    <row r="110" spans="3:6" ht="12.75">
      <c r="C110" s="70"/>
      <c r="E110" s="16"/>
      <c r="F110" s="87"/>
    </row>
    <row r="111" spans="1:6" ht="12.75">
      <c r="A111" s="88"/>
      <c r="B111" s="148"/>
      <c r="C111" s="70"/>
      <c r="D111" s="71"/>
      <c r="E111" s="71"/>
      <c r="F111" s="86"/>
    </row>
    <row r="112" spans="3:6" ht="12.75">
      <c r="C112" s="70"/>
      <c r="E112" s="16"/>
      <c r="F112" s="87"/>
    </row>
  </sheetData>
  <sheetProtection/>
  <mergeCells count="4">
    <mergeCell ref="A5:I5"/>
    <mergeCell ref="A4:I4"/>
    <mergeCell ref="A3:H3"/>
    <mergeCell ref="H6:I6"/>
  </mergeCells>
  <printOptions/>
  <pageMargins left="0.75" right="0.75" top="1" bottom="1" header="0.5" footer="0.5"/>
  <pageSetup fitToHeight="0" fitToWidth="1" orientation="portrait"/>
</worksheet>
</file>

<file path=xl/worksheets/sheet7.xml><?xml version="1.0" encoding="utf-8"?>
<worksheet xmlns="http://schemas.openxmlformats.org/spreadsheetml/2006/main" xmlns:r="http://schemas.openxmlformats.org/officeDocument/2006/relationships">
  <dimension ref="A1:E71"/>
  <sheetViews>
    <sheetView zoomScaleSheetLayoutView="142" zoomScalePageLayoutView="0" workbookViewId="0" topLeftCell="A1">
      <selection activeCell="A1" sqref="A1"/>
    </sheetView>
  </sheetViews>
  <sheetFormatPr defaultColWidth="8.8515625" defaultRowHeight="12.75"/>
  <cols>
    <col min="1" max="1" width="62.140625" style="0" customWidth="1"/>
    <col min="2" max="2" width="20.140625" style="16" customWidth="1"/>
    <col min="3" max="3" width="18.140625" style="16" customWidth="1"/>
  </cols>
  <sheetData>
    <row r="1" spans="1:3" ht="31.5" customHeight="1">
      <c r="A1" s="68" t="s">
        <v>1189</v>
      </c>
      <c r="B1"/>
      <c r="C1" s="149"/>
    </row>
    <row r="2" spans="1:3" ht="36.75" customHeight="1">
      <c r="A2" s="150" t="s">
        <v>345</v>
      </c>
      <c r="B2" s="251" t="s">
        <v>1190</v>
      </c>
      <c r="C2" s="252" t="s">
        <v>1191</v>
      </c>
    </row>
    <row r="3" spans="1:5" ht="15" customHeight="1">
      <c r="A3" s="6" t="s">
        <v>767</v>
      </c>
      <c r="B3" s="13">
        <v>28817</v>
      </c>
      <c r="C3" s="13">
        <v>7417</v>
      </c>
      <c r="E3" s="16"/>
    </row>
    <row r="4" spans="1:3" ht="15" customHeight="1">
      <c r="A4" s="6" t="s">
        <v>551</v>
      </c>
      <c r="B4" s="13">
        <v>41555</v>
      </c>
      <c r="C4" s="13">
        <v>1225</v>
      </c>
    </row>
    <row r="5" spans="1:3" ht="15" customHeight="1">
      <c r="A5" s="6" t="s">
        <v>469</v>
      </c>
      <c r="B5" s="13">
        <v>13022</v>
      </c>
      <c r="C5" s="13">
        <v>627</v>
      </c>
    </row>
    <row r="6" spans="1:3" ht="15" customHeight="1">
      <c r="A6" s="6" t="s">
        <v>194</v>
      </c>
      <c r="B6" s="13">
        <v>1574</v>
      </c>
      <c r="C6" s="13">
        <v>511</v>
      </c>
    </row>
    <row r="7" spans="1:3" ht="15" customHeight="1">
      <c r="A7" s="6" t="s">
        <v>547</v>
      </c>
      <c r="B7" s="13">
        <v>9084</v>
      </c>
      <c r="C7" s="13">
        <v>464</v>
      </c>
    </row>
    <row r="8" spans="1:3" ht="15" customHeight="1">
      <c r="A8" s="6" t="s">
        <v>430</v>
      </c>
      <c r="B8" s="13">
        <v>7140</v>
      </c>
      <c r="C8" s="13">
        <v>307</v>
      </c>
    </row>
    <row r="9" spans="1:3" ht="15" customHeight="1">
      <c r="A9" s="6" t="s">
        <v>546</v>
      </c>
      <c r="B9" s="13">
        <v>14518</v>
      </c>
      <c r="C9" s="13">
        <v>281</v>
      </c>
    </row>
    <row r="10" spans="1:3" ht="15" customHeight="1">
      <c r="A10" s="6" t="s">
        <v>672</v>
      </c>
      <c r="B10" s="13">
        <v>12583</v>
      </c>
      <c r="C10" s="13">
        <v>243</v>
      </c>
    </row>
    <row r="11" spans="1:3" ht="15" customHeight="1">
      <c r="A11" s="6" t="s">
        <v>426</v>
      </c>
      <c r="B11" s="13">
        <v>11416</v>
      </c>
      <c r="C11" s="13">
        <v>206</v>
      </c>
    </row>
    <row r="12" spans="1:3" ht="15" customHeight="1">
      <c r="A12" s="6" t="s">
        <v>320</v>
      </c>
      <c r="B12" s="13">
        <v>8341</v>
      </c>
      <c r="C12" s="13">
        <v>190</v>
      </c>
    </row>
    <row r="13" spans="1:3" ht="15" customHeight="1">
      <c r="A13" s="6" t="s">
        <v>436</v>
      </c>
      <c r="B13" s="13">
        <v>1847</v>
      </c>
      <c r="C13" s="13">
        <v>172</v>
      </c>
    </row>
    <row r="14" spans="1:3" ht="15" customHeight="1">
      <c r="A14" s="6" t="s">
        <v>502</v>
      </c>
      <c r="B14" s="13">
        <v>26137</v>
      </c>
      <c r="C14" s="13">
        <v>160</v>
      </c>
    </row>
    <row r="15" spans="1:3" ht="15" customHeight="1">
      <c r="A15" s="6" t="s">
        <v>117</v>
      </c>
      <c r="B15" s="13">
        <v>10276</v>
      </c>
      <c r="C15" s="13">
        <v>144</v>
      </c>
    </row>
    <row r="16" spans="1:3" ht="15" customHeight="1">
      <c r="A16" s="6" t="s">
        <v>122</v>
      </c>
      <c r="B16" s="13">
        <v>397</v>
      </c>
      <c r="C16" s="13">
        <v>137</v>
      </c>
    </row>
    <row r="17" spans="1:3" ht="15" customHeight="1">
      <c r="A17" s="6" t="s">
        <v>119</v>
      </c>
      <c r="B17" s="13">
        <v>19171</v>
      </c>
      <c r="C17" s="13">
        <v>130</v>
      </c>
    </row>
    <row r="18" spans="1:3" ht="15" customHeight="1">
      <c r="A18" s="6" t="s">
        <v>625</v>
      </c>
      <c r="B18" s="13">
        <v>6175</v>
      </c>
      <c r="C18" s="13">
        <v>110</v>
      </c>
    </row>
    <row r="19" spans="1:3" ht="15" customHeight="1">
      <c r="A19" s="6" t="s">
        <v>598</v>
      </c>
      <c r="B19" s="13">
        <v>29462</v>
      </c>
      <c r="C19" s="13">
        <v>109</v>
      </c>
    </row>
    <row r="20" spans="1:3" ht="15" customHeight="1">
      <c r="A20" s="6" t="s">
        <v>434</v>
      </c>
      <c r="B20" s="13">
        <v>2958</v>
      </c>
      <c r="C20" s="13">
        <v>99</v>
      </c>
    </row>
    <row r="21" spans="1:3" ht="15" customHeight="1">
      <c r="A21" s="6" t="s">
        <v>288</v>
      </c>
      <c r="B21" s="13">
        <v>4358</v>
      </c>
      <c r="C21" s="13">
        <v>94</v>
      </c>
    </row>
    <row r="22" spans="1:3" ht="15" customHeight="1">
      <c r="A22" s="6" t="s">
        <v>615</v>
      </c>
      <c r="B22" s="13">
        <v>390</v>
      </c>
      <c r="C22" s="13">
        <v>70</v>
      </c>
    </row>
    <row r="23" spans="1:3" ht="15" customHeight="1">
      <c r="A23" s="6" t="s">
        <v>280</v>
      </c>
      <c r="B23" s="13">
        <v>11660</v>
      </c>
      <c r="C23" s="13">
        <v>60</v>
      </c>
    </row>
    <row r="24" spans="1:3" ht="15" customHeight="1">
      <c r="A24" s="6" t="s">
        <v>505</v>
      </c>
      <c r="B24" s="13">
        <v>10391</v>
      </c>
      <c r="C24" s="13">
        <v>58</v>
      </c>
    </row>
    <row r="25" spans="1:3" ht="15" customHeight="1">
      <c r="A25" s="6" t="s">
        <v>357</v>
      </c>
      <c r="B25" s="13">
        <v>11667</v>
      </c>
      <c r="C25" s="13">
        <v>54</v>
      </c>
    </row>
    <row r="26" spans="1:3" ht="15" customHeight="1">
      <c r="A26" s="6" t="s">
        <v>427</v>
      </c>
      <c r="B26" s="13">
        <v>2324</v>
      </c>
      <c r="C26" s="13">
        <v>54</v>
      </c>
    </row>
    <row r="27" spans="1:3" ht="15" customHeight="1">
      <c r="A27" s="6" t="s">
        <v>602</v>
      </c>
      <c r="B27" s="13">
        <v>10953</v>
      </c>
      <c r="C27" s="13">
        <v>53</v>
      </c>
    </row>
    <row r="28" spans="1:3" ht="15" customHeight="1">
      <c r="A28" s="6" t="s">
        <v>669</v>
      </c>
      <c r="B28" s="13">
        <v>2912</v>
      </c>
      <c r="C28" s="13">
        <v>43</v>
      </c>
    </row>
    <row r="29" spans="1:3" ht="15" customHeight="1">
      <c r="A29" s="6" t="s">
        <v>673</v>
      </c>
      <c r="B29" s="13">
        <v>3684</v>
      </c>
      <c r="C29" s="13">
        <v>40</v>
      </c>
    </row>
    <row r="30" spans="1:3" ht="15" customHeight="1">
      <c r="A30" s="6" t="s">
        <v>433</v>
      </c>
      <c r="B30" s="13">
        <v>7903</v>
      </c>
      <c r="C30" s="13">
        <v>40</v>
      </c>
    </row>
    <row r="31" spans="1:3" ht="15" customHeight="1">
      <c r="A31" s="6" t="s">
        <v>1192</v>
      </c>
      <c r="B31" s="13">
        <v>2947</v>
      </c>
      <c r="C31" s="13">
        <v>40</v>
      </c>
    </row>
    <row r="32" spans="1:3" ht="15" customHeight="1">
      <c r="A32" s="6" t="s">
        <v>329</v>
      </c>
      <c r="B32" s="13">
        <v>4909</v>
      </c>
      <c r="C32" s="13">
        <v>35</v>
      </c>
    </row>
    <row r="33" spans="1:3" ht="15" customHeight="1">
      <c r="A33" s="6" t="s">
        <v>1263</v>
      </c>
      <c r="B33" s="13">
        <v>4709</v>
      </c>
      <c r="C33" s="13">
        <v>26</v>
      </c>
    </row>
    <row r="34" spans="1:3" ht="15" customHeight="1">
      <c r="A34" s="6" t="s">
        <v>891</v>
      </c>
      <c r="B34" s="13">
        <v>1855</v>
      </c>
      <c r="C34" s="13">
        <v>25</v>
      </c>
    </row>
    <row r="35" spans="1:3" ht="15" customHeight="1">
      <c r="A35" s="6" t="s">
        <v>1193</v>
      </c>
      <c r="B35" s="13">
        <v>307</v>
      </c>
      <c r="C35" s="13">
        <v>25</v>
      </c>
    </row>
    <row r="36" spans="1:3" ht="15" customHeight="1">
      <c r="A36" s="6" t="s">
        <v>348</v>
      </c>
      <c r="B36" s="13">
        <v>21575</v>
      </c>
      <c r="C36" s="13">
        <v>24</v>
      </c>
    </row>
    <row r="37" spans="1:3" ht="15" customHeight="1">
      <c r="A37" s="6" t="s">
        <v>378</v>
      </c>
      <c r="B37" s="13">
        <v>2054</v>
      </c>
      <c r="C37" s="13">
        <v>18</v>
      </c>
    </row>
    <row r="38" spans="1:3" ht="15" customHeight="1">
      <c r="A38" s="6" t="s">
        <v>488</v>
      </c>
      <c r="B38" s="13">
        <v>8163</v>
      </c>
      <c r="C38" s="13">
        <v>16</v>
      </c>
    </row>
    <row r="39" spans="1:3" ht="15" customHeight="1">
      <c r="A39" s="6" t="s">
        <v>769</v>
      </c>
      <c r="B39" s="13">
        <v>5546</v>
      </c>
      <c r="C39" s="13">
        <v>16</v>
      </c>
    </row>
    <row r="40" spans="1:3" ht="15" customHeight="1">
      <c r="A40" s="6" t="s">
        <v>513</v>
      </c>
      <c r="B40" s="13">
        <v>47612</v>
      </c>
      <c r="C40" s="13">
        <v>15</v>
      </c>
    </row>
    <row r="41" spans="1:3" ht="15" customHeight="1">
      <c r="A41" s="6" t="s">
        <v>541</v>
      </c>
      <c r="B41" s="13">
        <v>4557</v>
      </c>
      <c r="C41" s="13">
        <v>12</v>
      </c>
    </row>
    <row r="42" spans="1:3" ht="15" customHeight="1">
      <c r="A42" s="6" t="s">
        <v>447</v>
      </c>
      <c r="B42" s="13">
        <v>2456</v>
      </c>
      <c r="C42" s="13">
        <v>10</v>
      </c>
    </row>
    <row r="43" spans="1:3" ht="15" customHeight="1">
      <c r="A43" s="6" t="s">
        <v>521</v>
      </c>
      <c r="B43" s="13">
        <v>6833</v>
      </c>
      <c r="C43" s="13">
        <v>10</v>
      </c>
    </row>
    <row r="44" spans="1:3" ht="15" customHeight="1">
      <c r="A44" s="6" t="s">
        <v>675</v>
      </c>
      <c r="B44" s="13">
        <v>2429</v>
      </c>
      <c r="C44" s="13">
        <v>10</v>
      </c>
    </row>
    <row r="45" spans="1:3" ht="15" customHeight="1">
      <c r="A45" s="6" t="s">
        <v>428</v>
      </c>
      <c r="B45" s="13">
        <v>464</v>
      </c>
      <c r="C45" s="13">
        <v>10</v>
      </c>
    </row>
    <row r="46" spans="1:3" ht="15" customHeight="1">
      <c r="A46" s="6" t="s">
        <v>605</v>
      </c>
      <c r="B46" s="13">
        <v>89</v>
      </c>
      <c r="C46" s="13">
        <v>9</v>
      </c>
    </row>
    <row r="47" spans="1:3" ht="15" customHeight="1">
      <c r="A47" s="6" t="s">
        <v>926</v>
      </c>
      <c r="B47" s="13">
        <v>5900</v>
      </c>
      <c r="C47" s="13">
        <v>8</v>
      </c>
    </row>
    <row r="48" spans="1:3" ht="15" customHeight="1">
      <c r="A48" s="6" t="s">
        <v>456</v>
      </c>
      <c r="B48" s="13">
        <v>2281</v>
      </c>
      <c r="C48" s="13">
        <v>8</v>
      </c>
    </row>
    <row r="49" spans="1:3" ht="15" customHeight="1">
      <c r="A49" s="6" t="s">
        <v>424</v>
      </c>
      <c r="B49" s="13">
        <v>4243</v>
      </c>
      <c r="C49" s="13">
        <v>8</v>
      </c>
    </row>
    <row r="50" spans="1:3" ht="15" customHeight="1">
      <c r="A50" s="6" t="s">
        <v>609</v>
      </c>
      <c r="B50" s="13">
        <v>2969</v>
      </c>
      <c r="C50" s="13">
        <v>8</v>
      </c>
    </row>
    <row r="51" spans="1:3" ht="15" customHeight="1">
      <c r="A51" s="6" t="s">
        <v>477</v>
      </c>
      <c r="B51" s="13">
        <v>33640</v>
      </c>
      <c r="C51" s="13">
        <v>7</v>
      </c>
    </row>
    <row r="52" spans="1:3" ht="15" customHeight="1">
      <c r="A52" s="6" t="s">
        <v>124</v>
      </c>
      <c r="B52" s="13">
        <v>8211</v>
      </c>
      <c r="C52" s="13">
        <v>6</v>
      </c>
    </row>
    <row r="53" spans="1:3" ht="15" customHeight="1">
      <c r="A53" s="6" t="s">
        <v>666</v>
      </c>
      <c r="B53" s="13">
        <v>2430</v>
      </c>
      <c r="C53" s="13">
        <v>6</v>
      </c>
    </row>
    <row r="54" spans="1:3" ht="15" customHeight="1">
      <c r="A54" s="6" t="s">
        <v>338</v>
      </c>
      <c r="B54" s="13">
        <v>15904</v>
      </c>
      <c r="C54" s="13">
        <v>5</v>
      </c>
    </row>
    <row r="55" spans="1:3" ht="15" customHeight="1">
      <c r="A55" s="6" t="s">
        <v>593</v>
      </c>
      <c r="B55" s="13">
        <v>3422</v>
      </c>
      <c r="C55" s="13">
        <v>5</v>
      </c>
    </row>
    <row r="56" spans="1:3" ht="15" customHeight="1">
      <c r="A56" s="6" t="s">
        <v>453</v>
      </c>
      <c r="B56" s="13">
        <v>1138</v>
      </c>
      <c r="C56" s="13">
        <v>5</v>
      </c>
    </row>
    <row r="57" spans="1:3" ht="15" customHeight="1">
      <c r="A57" s="6" t="s">
        <v>601</v>
      </c>
      <c r="B57" s="13">
        <v>669</v>
      </c>
      <c r="C57" s="13">
        <v>4</v>
      </c>
    </row>
    <row r="58" spans="1:3" ht="15" customHeight="1">
      <c r="A58" s="6" t="s">
        <v>686</v>
      </c>
      <c r="B58" s="13">
        <v>570</v>
      </c>
      <c r="C58" s="13">
        <v>4</v>
      </c>
    </row>
    <row r="59" spans="1:3" ht="15" customHeight="1">
      <c r="A59" s="6" t="s">
        <v>336</v>
      </c>
      <c r="B59" s="13">
        <v>3121</v>
      </c>
      <c r="C59" s="13">
        <v>3</v>
      </c>
    </row>
    <row r="60" spans="1:3" ht="15" customHeight="1">
      <c r="A60" s="6" t="s">
        <v>1128</v>
      </c>
      <c r="B60" s="13">
        <v>5376</v>
      </c>
      <c r="C60" s="13">
        <v>3</v>
      </c>
    </row>
    <row r="61" spans="1:3" ht="15" customHeight="1">
      <c r="A61" s="6" t="s">
        <v>368</v>
      </c>
      <c r="B61" s="13">
        <v>2880</v>
      </c>
      <c r="C61" s="13">
        <v>2</v>
      </c>
    </row>
    <row r="62" spans="1:3" ht="15" customHeight="1">
      <c r="A62" s="6" t="s">
        <v>834</v>
      </c>
      <c r="B62" s="13">
        <v>12135</v>
      </c>
      <c r="C62" s="13">
        <v>2</v>
      </c>
    </row>
    <row r="63" spans="1:3" ht="15" customHeight="1">
      <c r="A63" s="6" t="s">
        <v>467</v>
      </c>
      <c r="B63" s="13">
        <v>5055</v>
      </c>
      <c r="C63" s="13">
        <v>2</v>
      </c>
    </row>
    <row r="64" spans="1:3" ht="15" customHeight="1">
      <c r="A64" s="6" t="s">
        <v>1202</v>
      </c>
      <c r="B64" s="13">
        <v>5164</v>
      </c>
      <c r="C64" s="13">
        <v>2</v>
      </c>
    </row>
    <row r="65" spans="1:3" ht="15" customHeight="1">
      <c r="A65" s="6" t="s">
        <v>516</v>
      </c>
      <c r="B65" s="13">
        <v>3086</v>
      </c>
      <c r="C65" s="13">
        <v>2</v>
      </c>
    </row>
    <row r="66" spans="1:3" ht="15" customHeight="1">
      <c r="A66" s="6" t="s">
        <v>1114</v>
      </c>
      <c r="B66" s="13">
        <v>3400</v>
      </c>
      <c r="C66" s="13">
        <v>2</v>
      </c>
    </row>
    <row r="67" spans="1:3" ht="15" customHeight="1">
      <c r="A67" s="6" t="s">
        <v>483</v>
      </c>
      <c r="B67" s="13">
        <v>1935</v>
      </c>
      <c r="C67" s="13">
        <v>1</v>
      </c>
    </row>
    <row r="68" spans="1:3" ht="15" customHeight="1">
      <c r="A68" s="6" t="s">
        <v>366</v>
      </c>
      <c r="B68" s="13">
        <v>1573</v>
      </c>
      <c r="C68" s="13">
        <v>1</v>
      </c>
    </row>
    <row r="69" spans="1:3" ht="15" customHeight="1">
      <c r="A69" s="6" t="s">
        <v>375</v>
      </c>
      <c r="B69" s="13">
        <v>5952</v>
      </c>
      <c r="C69" s="13">
        <v>1</v>
      </c>
    </row>
    <row r="70" spans="1:3" ht="15" customHeight="1">
      <c r="A70" s="6" t="s">
        <v>765</v>
      </c>
      <c r="B70" s="13">
        <v>515</v>
      </c>
      <c r="C70" s="13">
        <v>1</v>
      </c>
    </row>
    <row r="71" spans="1:3" ht="15" customHeight="1">
      <c r="A71" s="6" t="s">
        <v>1203</v>
      </c>
      <c r="B71" s="13">
        <f>SUM($B$2:$B$70)</f>
        <v>558789</v>
      </c>
      <c r="C71" s="13">
        <f>SUM($C$2:$C$70)</f>
        <v>13495</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110"/>
  <sheetViews>
    <sheetView zoomScaleSheetLayoutView="153" zoomScalePageLayoutView="0" workbookViewId="0" topLeftCell="A1">
      <selection activeCell="C2" sqref="A1:C2"/>
    </sheetView>
  </sheetViews>
  <sheetFormatPr defaultColWidth="8.8515625" defaultRowHeight="12.75"/>
  <cols>
    <col min="1" max="1" width="58.00390625" style="0" customWidth="1"/>
    <col min="2" max="2" width="28.140625" style="0" customWidth="1"/>
    <col min="3" max="3" width="20.421875" style="149" customWidth="1"/>
  </cols>
  <sheetData>
    <row r="1" ht="29.25" customHeight="1">
      <c r="A1" s="68" t="s">
        <v>1287</v>
      </c>
    </row>
    <row r="2" spans="1:3" ht="12.75" customHeight="1">
      <c r="A2" s="150" t="s">
        <v>345</v>
      </c>
      <c r="B2" s="150" t="s">
        <v>1288</v>
      </c>
      <c r="C2" s="151" t="s">
        <v>1289</v>
      </c>
    </row>
    <row r="3" spans="1:3" ht="13.5" customHeight="1">
      <c r="A3" s="104" t="s">
        <v>483</v>
      </c>
      <c r="B3" s="104" t="s">
        <v>1290</v>
      </c>
      <c r="C3" s="152" t="s">
        <v>1291</v>
      </c>
    </row>
    <row r="4" spans="1:3" ht="13.5" customHeight="1">
      <c r="A4" s="104" t="s">
        <v>384</v>
      </c>
      <c r="B4" s="104" t="s">
        <v>1292</v>
      </c>
      <c r="C4" s="152" t="s">
        <v>1293</v>
      </c>
    </row>
    <row r="5" spans="1:3" ht="13.5" customHeight="1">
      <c r="A5" s="104" t="s">
        <v>546</v>
      </c>
      <c r="B5" s="104" t="s">
        <v>1294</v>
      </c>
      <c r="C5" s="152" t="s">
        <v>1295</v>
      </c>
    </row>
    <row r="6" spans="1:3" ht="13.5" customHeight="1">
      <c r="A6" s="104" t="s">
        <v>598</v>
      </c>
      <c r="B6" s="104" t="s">
        <v>1296</v>
      </c>
      <c r="C6" s="152" t="s">
        <v>1297</v>
      </c>
    </row>
    <row r="7" spans="1:3" ht="13.5" customHeight="1">
      <c r="A7" s="104" t="s">
        <v>521</v>
      </c>
      <c r="B7" s="104" t="s">
        <v>1298</v>
      </c>
      <c r="C7" s="152" t="s">
        <v>1299</v>
      </c>
    </row>
    <row r="8" spans="1:3" ht="13.5" customHeight="1">
      <c r="A8" s="104" t="s">
        <v>195</v>
      </c>
      <c r="B8" s="104" t="s">
        <v>1300</v>
      </c>
      <c r="C8" s="152" t="s">
        <v>1301</v>
      </c>
    </row>
    <row r="9" spans="1:3" ht="13.5" customHeight="1">
      <c r="A9" s="104" t="s">
        <v>771</v>
      </c>
      <c r="B9" s="104" t="s">
        <v>1302</v>
      </c>
      <c r="C9" s="152" t="s">
        <v>1303</v>
      </c>
    </row>
    <row r="10" spans="1:3" ht="13.5" customHeight="1">
      <c r="A10" s="104" t="s">
        <v>451</v>
      </c>
      <c r="B10" s="104" t="s">
        <v>1304</v>
      </c>
      <c r="C10" s="152" t="s">
        <v>1305</v>
      </c>
    </row>
    <row r="11" spans="1:3" ht="13.5" customHeight="1">
      <c r="A11" s="104" t="s">
        <v>388</v>
      </c>
      <c r="B11" s="104" t="s">
        <v>1306</v>
      </c>
      <c r="C11" s="152" t="s">
        <v>1307</v>
      </c>
    </row>
    <row r="12" spans="1:3" ht="13.5" customHeight="1">
      <c r="A12" s="104" t="s">
        <v>413</v>
      </c>
      <c r="B12" s="104" t="s">
        <v>1308</v>
      </c>
      <c r="C12" s="152" t="s">
        <v>1309</v>
      </c>
    </row>
    <row r="13" spans="1:3" ht="24.75" customHeight="1">
      <c r="A13" s="104" t="s">
        <v>1128</v>
      </c>
      <c r="B13" s="104" t="s">
        <v>1310</v>
      </c>
      <c r="C13" s="152" t="s">
        <v>1309</v>
      </c>
    </row>
    <row r="14" spans="1:3" ht="13.5" customHeight="1">
      <c r="A14" s="104" t="s">
        <v>320</v>
      </c>
      <c r="B14" s="104" t="s">
        <v>1311</v>
      </c>
      <c r="C14" s="152" t="s">
        <v>1312</v>
      </c>
    </row>
    <row r="15" spans="1:3" ht="13.5" customHeight="1">
      <c r="A15" s="104" t="s">
        <v>558</v>
      </c>
      <c r="B15" s="104" t="s">
        <v>1313</v>
      </c>
      <c r="C15" s="152" t="s">
        <v>1337</v>
      </c>
    </row>
    <row r="16" spans="1:3" ht="13.5" customHeight="1">
      <c r="A16" s="104" t="s">
        <v>675</v>
      </c>
      <c r="B16" s="104" t="s">
        <v>1338</v>
      </c>
      <c r="C16" s="152" t="s">
        <v>1339</v>
      </c>
    </row>
    <row r="17" spans="1:3" ht="13.5" customHeight="1">
      <c r="A17" s="104" t="s">
        <v>1114</v>
      </c>
      <c r="B17" s="104" t="s">
        <v>1340</v>
      </c>
      <c r="C17" s="152" t="s">
        <v>1339</v>
      </c>
    </row>
    <row r="18" spans="1:3" ht="13.5" customHeight="1">
      <c r="A18" s="104" t="s">
        <v>288</v>
      </c>
      <c r="B18" s="104" t="s">
        <v>1341</v>
      </c>
      <c r="C18" s="152" t="s">
        <v>1342</v>
      </c>
    </row>
    <row r="19" spans="1:3" ht="13.5" customHeight="1">
      <c r="A19" s="104" t="s">
        <v>541</v>
      </c>
      <c r="B19" s="104" t="s">
        <v>1343</v>
      </c>
      <c r="C19" s="152" t="s">
        <v>1342</v>
      </c>
    </row>
    <row r="20" spans="1:3" ht="13.5" customHeight="1">
      <c r="A20" s="104" t="s">
        <v>383</v>
      </c>
      <c r="B20" s="104" t="s">
        <v>1292</v>
      </c>
      <c r="C20" s="152" t="s">
        <v>1342</v>
      </c>
    </row>
    <row r="21" spans="1:3" ht="13.5" customHeight="1">
      <c r="A21" s="104" t="s">
        <v>433</v>
      </c>
      <c r="B21" s="104" t="s">
        <v>1344</v>
      </c>
      <c r="C21" s="152" t="s">
        <v>1345</v>
      </c>
    </row>
    <row r="22" spans="1:3" ht="13.5" customHeight="1">
      <c r="A22" s="104" t="s">
        <v>426</v>
      </c>
      <c r="B22" s="104" t="s">
        <v>1346</v>
      </c>
      <c r="C22" s="152" t="s">
        <v>1347</v>
      </c>
    </row>
    <row r="23" spans="1:3" ht="13.5" customHeight="1">
      <c r="A23" s="104" t="s">
        <v>686</v>
      </c>
      <c r="B23" s="104" t="s">
        <v>1348</v>
      </c>
      <c r="C23" s="152" t="s">
        <v>1349</v>
      </c>
    </row>
    <row r="24" spans="1:3" ht="13.5" customHeight="1">
      <c r="A24" s="104" t="s">
        <v>436</v>
      </c>
      <c r="B24" s="104" t="s">
        <v>1350</v>
      </c>
      <c r="C24" s="152" t="s">
        <v>1351</v>
      </c>
    </row>
    <row r="25" spans="1:3" ht="13.5" customHeight="1">
      <c r="A25" s="104" t="s">
        <v>329</v>
      </c>
      <c r="B25" s="104" t="s">
        <v>1352</v>
      </c>
      <c r="C25" s="152" t="s">
        <v>1353</v>
      </c>
    </row>
    <row r="26" spans="1:3" ht="13.5" customHeight="1">
      <c r="A26" s="104" t="s">
        <v>508</v>
      </c>
      <c r="B26" s="104" t="s">
        <v>1354</v>
      </c>
      <c r="C26" s="152" t="s">
        <v>1353</v>
      </c>
    </row>
    <row r="27" spans="1:3" ht="13.5" customHeight="1">
      <c r="A27" s="104" t="s">
        <v>494</v>
      </c>
      <c r="B27" s="104" t="s">
        <v>1482</v>
      </c>
      <c r="C27" s="152" t="s">
        <v>1483</v>
      </c>
    </row>
    <row r="28" spans="1:3" ht="13.5" customHeight="1">
      <c r="A28" s="104" t="s">
        <v>467</v>
      </c>
      <c r="B28" s="104" t="s">
        <v>1484</v>
      </c>
      <c r="C28" s="152" t="s">
        <v>1483</v>
      </c>
    </row>
    <row r="29" spans="1:3" ht="13.5" customHeight="1">
      <c r="A29" s="104" t="s">
        <v>447</v>
      </c>
      <c r="B29" s="104" t="s">
        <v>1485</v>
      </c>
      <c r="C29" s="152" t="s">
        <v>1486</v>
      </c>
    </row>
    <row r="30" spans="1:3" ht="13.5" customHeight="1">
      <c r="A30" s="104" t="s">
        <v>450</v>
      </c>
      <c r="B30" s="104" t="s">
        <v>1487</v>
      </c>
      <c r="C30" s="152" t="s">
        <v>1488</v>
      </c>
    </row>
    <row r="31" spans="1:3" ht="13.5" customHeight="1">
      <c r="A31" s="104" t="s">
        <v>338</v>
      </c>
      <c r="B31" s="104" t="s">
        <v>1410</v>
      </c>
      <c r="C31" s="152" t="s">
        <v>1411</v>
      </c>
    </row>
    <row r="32" spans="1:3" ht="13.5" customHeight="1">
      <c r="A32" s="104" t="s">
        <v>334</v>
      </c>
      <c r="B32" s="104" t="s">
        <v>1412</v>
      </c>
      <c r="C32" s="152" t="s">
        <v>1413</v>
      </c>
    </row>
    <row r="33" spans="1:3" ht="13.5" customHeight="1">
      <c r="A33" s="104" t="s">
        <v>926</v>
      </c>
      <c r="B33" s="104" t="s">
        <v>1414</v>
      </c>
      <c r="C33" s="152" t="s">
        <v>1415</v>
      </c>
    </row>
    <row r="34" spans="1:3" ht="13.5" customHeight="1">
      <c r="A34" s="104" t="s">
        <v>593</v>
      </c>
      <c r="B34" s="104" t="s">
        <v>1416</v>
      </c>
      <c r="C34" s="152">
        <v>1868</v>
      </c>
    </row>
    <row r="35" spans="1:3" ht="13.5" customHeight="1">
      <c r="A35" s="104" t="s">
        <v>498</v>
      </c>
      <c r="B35" s="104" t="s">
        <v>1417</v>
      </c>
      <c r="C35" s="152" t="s">
        <v>1415</v>
      </c>
    </row>
    <row r="36" spans="1:3" ht="13.5" customHeight="1">
      <c r="A36" s="104" t="s">
        <v>551</v>
      </c>
      <c r="B36" s="104" t="s">
        <v>1418</v>
      </c>
      <c r="C36" s="152" t="s">
        <v>1419</v>
      </c>
    </row>
    <row r="37" spans="1:3" ht="13.5" customHeight="1">
      <c r="A37" s="104" t="s">
        <v>197</v>
      </c>
      <c r="B37" s="104" t="s">
        <v>1420</v>
      </c>
      <c r="C37" s="152" t="s">
        <v>1421</v>
      </c>
    </row>
    <row r="38" spans="1:3" ht="13.5" customHeight="1">
      <c r="A38" s="104" t="s">
        <v>535</v>
      </c>
      <c r="B38" s="104" t="s">
        <v>1499</v>
      </c>
      <c r="C38" s="152" t="s">
        <v>1500</v>
      </c>
    </row>
    <row r="39" spans="1:3" ht="24.75" customHeight="1">
      <c r="A39" s="104" t="s">
        <v>505</v>
      </c>
      <c r="B39" s="104" t="s">
        <v>1501</v>
      </c>
      <c r="C39" s="152" t="s">
        <v>1500</v>
      </c>
    </row>
    <row r="40" spans="1:3" ht="13.5" customHeight="1">
      <c r="A40" s="104" t="s">
        <v>357</v>
      </c>
      <c r="B40" s="104" t="s">
        <v>1502</v>
      </c>
      <c r="C40" s="152" t="s">
        <v>1503</v>
      </c>
    </row>
    <row r="41" spans="1:3" ht="13.5" customHeight="1">
      <c r="A41" s="104" t="s">
        <v>602</v>
      </c>
      <c r="B41" s="104" t="s">
        <v>1504</v>
      </c>
      <c r="C41" s="152" t="s">
        <v>1503</v>
      </c>
    </row>
    <row r="42" spans="1:3" ht="13.5" customHeight="1">
      <c r="A42" s="104" t="s">
        <v>119</v>
      </c>
      <c r="B42" s="104" t="s">
        <v>1505</v>
      </c>
      <c r="C42" s="152" t="s">
        <v>1506</v>
      </c>
    </row>
    <row r="43" spans="1:3" ht="13.5" customHeight="1">
      <c r="A43" s="104" t="s">
        <v>439</v>
      </c>
      <c r="B43" s="104" t="s">
        <v>927</v>
      </c>
      <c r="C43" s="152" t="s">
        <v>1506</v>
      </c>
    </row>
    <row r="44" spans="1:3" ht="13.5" customHeight="1">
      <c r="A44" s="104" t="s">
        <v>396</v>
      </c>
      <c r="B44" s="104" t="s">
        <v>1127</v>
      </c>
      <c r="C44" s="152" t="s">
        <v>1507</v>
      </c>
    </row>
    <row r="45" spans="1:3" ht="13.5" customHeight="1">
      <c r="A45" s="104" t="s">
        <v>336</v>
      </c>
      <c r="B45" s="104" t="s">
        <v>808</v>
      </c>
      <c r="C45" s="152" t="s">
        <v>1508</v>
      </c>
    </row>
    <row r="46" spans="1:3" ht="13.5" customHeight="1">
      <c r="A46" s="104" t="s">
        <v>672</v>
      </c>
      <c r="B46" s="104" t="s">
        <v>1509</v>
      </c>
      <c r="C46" s="152" t="s">
        <v>1508</v>
      </c>
    </row>
    <row r="47" spans="1:3" ht="13.5" customHeight="1">
      <c r="A47" s="104" t="s">
        <v>611</v>
      </c>
      <c r="B47" s="104" t="s">
        <v>1510</v>
      </c>
      <c r="C47" s="152" t="s">
        <v>1508</v>
      </c>
    </row>
    <row r="48" spans="1:3" ht="13.5" customHeight="1">
      <c r="A48" s="104" t="s">
        <v>834</v>
      </c>
      <c r="B48" s="104" t="s">
        <v>1511</v>
      </c>
      <c r="C48" s="152" t="s">
        <v>1512</v>
      </c>
    </row>
    <row r="49" spans="1:3" ht="24.75" customHeight="1">
      <c r="A49" s="104" t="s">
        <v>395</v>
      </c>
      <c r="B49" s="104" t="s">
        <v>1513</v>
      </c>
      <c r="C49" s="152" t="s">
        <v>1514</v>
      </c>
    </row>
    <row r="50" spans="1:3" ht="24.75" customHeight="1">
      <c r="A50" s="104" t="s">
        <v>669</v>
      </c>
      <c r="B50" s="104" t="s">
        <v>1515</v>
      </c>
      <c r="C50" s="152" t="s">
        <v>1514</v>
      </c>
    </row>
    <row r="51" spans="1:3" ht="13.5" customHeight="1">
      <c r="A51" s="104" t="s">
        <v>769</v>
      </c>
      <c r="B51" s="104" t="s">
        <v>1516</v>
      </c>
      <c r="C51" s="152" t="s">
        <v>1517</v>
      </c>
    </row>
    <row r="52" spans="1:3" ht="13.5" customHeight="1">
      <c r="A52" s="104" t="s">
        <v>662</v>
      </c>
      <c r="B52" s="104" t="s">
        <v>1502</v>
      </c>
      <c r="C52" s="152" t="s">
        <v>1517</v>
      </c>
    </row>
    <row r="53" spans="1:3" ht="24.75" customHeight="1">
      <c r="A53" s="104" t="s">
        <v>297</v>
      </c>
      <c r="B53" s="104" t="s">
        <v>1518</v>
      </c>
      <c r="C53" s="152" t="s">
        <v>1519</v>
      </c>
    </row>
    <row r="54" spans="1:3" ht="13.5" customHeight="1">
      <c r="A54" s="104" t="s">
        <v>430</v>
      </c>
      <c r="B54" s="104" t="s">
        <v>1520</v>
      </c>
      <c r="C54" s="152" t="s">
        <v>1519</v>
      </c>
    </row>
    <row r="55" spans="1:3" ht="13.5" customHeight="1">
      <c r="A55" s="104" t="s">
        <v>516</v>
      </c>
      <c r="B55" s="104" t="s">
        <v>1373</v>
      </c>
      <c r="C55" s="152" t="s">
        <v>1374</v>
      </c>
    </row>
    <row r="56" spans="1:3" ht="13.5" customHeight="1">
      <c r="A56" s="104" t="s">
        <v>402</v>
      </c>
      <c r="B56" s="104" t="s">
        <v>1375</v>
      </c>
      <c r="C56" s="152" t="s">
        <v>1376</v>
      </c>
    </row>
    <row r="57" spans="1:3" ht="13.5" customHeight="1">
      <c r="A57" s="104" t="s">
        <v>853</v>
      </c>
      <c r="B57" s="104" t="s">
        <v>1377</v>
      </c>
      <c r="C57" s="152" t="s">
        <v>1378</v>
      </c>
    </row>
    <row r="58" spans="1:3" ht="13.5" customHeight="1">
      <c r="A58" s="104" t="s">
        <v>765</v>
      </c>
      <c r="B58" s="104" t="s">
        <v>1379</v>
      </c>
      <c r="C58" s="152" t="s">
        <v>1380</v>
      </c>
    </row>
    <row r="59" spans="1:3" ht="24.75" customHeight="1">
      <c r="A59" s="104" t="s">
        <v>775</v>
      </c>
      <c r="B59" s="104" t="s">
        <v>1132</v>
      </c>
      <c r="C59" s="152" t="s">
        <v>1381</v>
      </c>
    </row>
    <row r="60" spans="1:3" ht="13.5" customHeight="1">
      <c r="A60" s="104" t="s">
        <v>424</v>
      </c>
      <c r="B60" s="104" t="s">
        <v>1382</v>
      </c>
      <c r="C60" s="152" t="s">
        <v>1383</v>
      </c>
    </row>
    <row r="61" spans="1:3" ht="13.5" customHeight="1">
      <c r="A61" s="104" t="s">
        <v>348</v>
      </c>
      <c r="B61" s="104" t="s">
        <v>1384</v>
      </c>
      <c r="C61" s="152" t="s">
        <v>1385</v>
      </c>
    </row>
    <row r="62" spans="1:3" ht="13.5" customHeight="1">
      <c r="A62" s="104" t="s">
        <v>477</v>
      </c>
      <c r="B62" s="104" t="s">
        <v>1386</v>
      </c>
      <c r="C62" s="152" t="s">
        <v>1385</v>
      </c>
    </row>
    <row r="63" spans="1:3" ht="13.5" customHeight="1">
      <c r="A63" s="104" t="s">
        <v>607</v>
      </c>
      <c r="B63" s="104" t="s">
        <v>1387</v>
      </c>
      <c r="C63" s="152" t="s">
        <v>1385</v>
      </c>
    </row>
    <row r="64" spans="1:3" ht="13.5" customHeight="1">
      <c r="A64" s="104" t="s">
        <v>469</v>
      </c>
      <c r="B64" s="104" t="s">
        <v>1388</v>
      </c>
      <c r="C64" s="152" t="s">
        <v>1389</v>
      </c>
    </row>
    <row r="65" spans="1:3" ht="13.5" customHeight="1">
      <c r="A65" s="104" t="s">
        <v>502</v>
      </c>
      <c r="B65" s="104" t="s">
        <v>1390</v>
      </c>
      <c r="C65" s="152" t="s">
        <v>1389</v>
      </c>
    </row>
    <row r="66" spans="1:3" ht="24.75" customHeight="1">
      <c r="A66" s="104" t="s">
        <v>366</v>
      </c>
      <c r="B66" s="104" t="s">
        <v>1391</v>
      </c>
      <c r="C66" s="152" t="s">
        <v>1392</v>
      </c>
    </row>
    <row r="67" spans="1:3" ht="13.5" customHeight="1">
      <c r="A67" s="104" t="s">
        <v>666</v>
      </c>
      <c r="B67" s="104" t="s">
        <v>1393</v>
      </c>
      <c r="C67" s="152" t="s">
        <v>1394</v>
      </c>
    </row>
    <row r="68" spans="1:3" ht="13.5" customHeight="1">
      <c r="A68" s="104" t="s">
        <v>613</v>
      </c>
      <c r="B68" s="104" t="s">
        <v>1395</v>
      </c>
      <c r="C68" s="152" t="s">
        <v>1394</v>
      </c>
    </row>
    <row r="69" spans="1:3" ht="13.5" customHeight="1">
      <c r="A69" s="104" t="s">
        <v>393</v>
      </c>
      <c r="B69" s="104" t="s">
        <v>1396</v>
      </c>
      <c r="C69" s="152" t="s">
        <v>1397</v>
      </c>
    </row>
    <row r="70" spans="1:3" ht="13.5" customHeight="1">
      <c r="A70" s="104" t="s">
        <v>513</v>
      </c>
      <c r="B70" s="104" t="s">
        <v>1398</v>
      </c>
      <c r="C70" s="152" t="s">
        <v>1397</v>
      </c>
    </row>
    <row r="71" spans="1:3" ht="13.5" customHeight="1">
      <c r="A71" s="104" t="s">
        <v>124</v>
      </c>
      <c r="B71" s="104" t="s">
        <v>1399</v>
      </c>
      <c r="C71" s="152" t="s">
        <v>1400</v>
      </c>
    </row>
    <row r="72" spans="1:3" ht="13.5" customHeight="1">
      <c r="A72" s="104" t="s">
        <v>373</v>
      </c>
      <c r="B72" s="104" t="s">
        <v>1401</v>
      </c>
      <c r="C72" s="152" t="s">
        <v>1402</v>
      </c>
    </row>
    <row r="73" spans="1:3" ht="13.5" customHeight="1">
      <c r="A73" s="104" t="s">
        <v>609</v>
      </c>
      <c r="B73" s="104" t="s">
        <v>1403</v>
      </c>
      <c r="C73" s="152" t="s">
        <v>1404</v>
      </c>
    </row>
    <row r="74" spans="1:3" ht="13.5" customHeight="1">
      <c r="A74" s="104" t="s">
        <v>619</v>
      </c>
      <c r="B74" s="104" t="s">
        <v>1405</v>
      </c>
      <c r="C74" s="152" t="s">
        <v>1404</v>
      </c>
    </row>
    <row r="75" spans="1:3" ht="13.5" customHeight="1">
      <c r="A75" s="104" t="s">
        <v>458</v>
      </c>
      <c r="B75" s="104" t="s">
        <v>1406</v>
      </c>
      <c r="C75" s="152" t="s">
        <v>1407</v>
      </c>
    </row>
    <row r="76" spans="1:3" ht="13.5" customHeight="1">
      <c r="A76" s="104" t="s">
        <v>330</v>
      </c>
      <c r="B76" s="104" t="s">
        <v>1408</v>
      </c>
      <c r="C76" s="152" t="s">
        <v>1409</v>
      </c>
    </row>
    <row r="77" spans="1:3" ht="13.5" customHeight="1">
      <c r="A77" s="104" t="s">
        <v>280</v>
      </c>
      <c r="B77" s="104" t="s">
        <v>1207</v>
      </c>
      <c r="C77" s="152" t="s">
        <v>1208</v>
      </c>
    </row>
    <row r="78" spans="1:3" ht="13.5" customHeight="1">
      <c r="A78" s="104" t="s">
        <v>400</v>
      </c>
      <c r="B78" s="104" t="s">
        <v>1209</v>
      </c>
      <c r="C78" s="152" t="s">
        <v>1210</v>
      </c>
    </row>
    <row r="79" spans="1:3" ht="24.75" customHeight="1">
      <c r="A79" s="104" t="s">
        <v>421</v>
      </c>
      <c r="B79" s="104" t="s">
        <v>1211</v>
      </c>
      <c r="C79" s="152" t="s">
        <v>1210</v>
      </c>
    </row>
    <row r="80" spans="1:3" ht="13.5" customHeight="1">
      <c r="A80" s="104" t="s">
        <v>539</v>
      </c>
      <c r="B80" s="104" t="s">
        <v>1212</v>
      </c>
      <c r="C80" s="152" t="s">
        <v>1213</v>
      </c>
    </row>
    <row r="81" spans="1:3" ht="13.5" customHeight="1">
      <c r="A81" s="104" t="s">
        <v>1263</v>
      </c>
      <c r="B81" s="104" t="s">
        <v>1214</v>
      </c>
      <c r="C81" s="152" t="s">
        <v>1215</v>
      </c>
    </row>
    <row r="82" spans="1:3" ht="13.5" customHeight="1">
      <c r="A82" s="104" t="s">
        <v>117</v>
      </c>
      <c r="B82" s="104" t="s">
        <v>927</v>
      </c>
      <c r="C82" s="152" t="s">
        <v>1216</v>
      </c>
    </row>
    <row r="83" spans="1:3" ht="13.5" customHeight="1">
      <c r="A83" s="104" t="s">
        <v>1368</v>
      </c>
      <c r="B83" s="104" t="s">
        <v>1217</v>
      </c>
      <c r="C83" s="152" t="s">
        <v>1216</v>
      </c>
    </row>
    <row r="84" spans="1:3" ht="13.5" customHeight="1">
      <c r="A84" s="104" t="s">
        <v>412</v>
      </c>
      <c r="B84" s="104" t="s">
        <v>1218</v>
      </c>
      <c r="C84" s="152" t="s">
        <v>1216</v>
      </c>
    </row>
    <row r="85" spans="1:3" ht="24.75" customHeight="1">
      <c r="A85" s="104" t="s">
        <v>940</v>
      </c>
      <c r="B85" s="104" t="s">
        <v>927</v>
      </c>
      <c r="C85" s="152" t="s">
        <v>1216</v>
      </c>
    </row>
    <row r="86" spans="1:3" ht="13.5" customHeight="1">
      <c r="A86" s="104" t="s">
        <v>352</v>
      </c>
      <c r="B86" s="104" t="s">
        <v>1219</v>
      </c>
      <c r="C86" s="152" t="s">
        <v>1220</v>
      </c>
    </row>
    <row r="87" spans="1:3" ht="13.5" customHeight="1">
      <c r="A87" s="104" t="s">
        <v>891</v>
      </c>
      <c r="B87" s="104" t="s">
        <v>1221</v>
      </c>
      <c r="C87" s="152" t="s">
        <v>1222</v>
      </c>
    </row>
    <row r="88" spans="1:3" ht="13.5" customHeight="1">
      <c r="A88" s="104" t="s">
        <v>375</v>
      </c>
      <c r="B88" s="104" t="s">
        <v>1223</v>
      </c>
      <c r="C88" s="152" t="s">
        <v>1222</v>
      </c>
    </row>
    <row r="89" spans="1:3" ht="13.5" customHeight="1">
      <c r="A89" s="104" t="s">
        <v>314</v>
      </c>
      <c r="B89" s="104" t="s">
        <v>1224</v>
      </c>
      <c r="C89" s="152" t="s">
        <v>1225</v>
      </c>
    </row>
    <row r="90" spans="1:3" ht="13.5" customHeight="1">
      <c r="A90" s="104" t="s">
        <v>284</v>
      </c>
      <c r="B90" s="104" t="s">
        <v>1226</v>
      </c>
      <c r="C90" s="152" t="s">
        <v>1227</v>
      </c>
    </row>
    <row r="91" spans="1:3" ht="13.5" customHeight="1">
      <c r="A91" s="104" t="s">
        <v>491</v>
      </c>
      <c r="B91" s="104" t="s">
        <v>1228</v>
      </c>
      <c r="C91" s="152" t="s">
        <v>1229</v>
      </c>
    </row>
    <row r="92" spans="1:3" ht="13.5" customHeight="1">
      <c r="A92" s="104" t="s">
        <v>456</v>
      </c>
      <c r="B92" s="104" t="s">
        <v>1348</v>
      </c>
      <c r="C92" s="152" t="s">
        <v>1229</v>
      </c>
    </row>
    <row r="93" spans="1:3" ht="13.5" customHeight="1">
      <c r="A93" s="104" t="s">
        <v>368</v>
      </c>
      <c r="B93" s="104" t="s">
        <v>1116</v>
      </c>
      <c r="C93" s="152" t="s">
        <v>1230</v>
      </c>
    </row>
    <row r="94" spans="1:3" ht="13.5" customHeight="1">
      <c r="A94" s="104" t="s">
        <v>378</v>
      </c>
      <c r="B94" s="104" t="s">
        <v>1243</v>
      </c>
      <c r="C94" s="152" t="s">
        <v>1244</v>
      </c>
    </row>
    <row r="95" spans="1:3" ht="13.5" customHeight="1">
      <c r="A95" s="104" t="s">
        <v>496</v>
      </c>
      <c r="B95" s="104" t="s">
        <v>1245</v>
      </c>
      <c r="C95" s="152" t="s">
        <v>1246</v>
      </c>
    </row>
    <row r="96" spans="1:3" ht="13.5" customHeight="1">
      <c r="A96" s="104" t="s">
        <v>794</v>
      </c>
      <c r="B96" s="104" t="s">
        <v>1247</v>
      </c>
      <c r="C96" s="152" t="s">
        <v>1248</v>
      </c>
    </row>
    <row r="97" spans="1:3" ht="13.5" customHeight="1">
      <c r="A97" s="104" t="s">
        <v>625</v>
      </c>
      <c r="B97" s="104" t="s">
        <v>1249</v>
      </c>
      <c r="C97" s="152" t="s">
        <v>1250</v>
      </c>
    </row>
    <row r="98" spans="1:3" ht="13.5" customHeight="1">
      <c r="A98" s="104" t="s">
        <v>767</v>
      </c>
      <c r="B98" s="104" t="s">
        <v>1251</v>
      </c>
      <c r="C98" s="152">
        <v>1967</v>
      </c>
    </row>
    <row r="99" spans="1:3" ht="13.5" customHeight="1">
      <c r="A99" s="104" t="s">
        <v>488</v>
      </c>
      <c r="B99" s="104" t="s">
        <v>1252</v>
      </c>
      <c r="C99" s="152">
        <v>1970</v>
      </c>
    </row>
    <row r="100" spans="1:3" ht="13.5" customHeight="1">
      <c r="A100" s="104" t="s">
        <v>1359</v>
      </c>
      <c r="B100" s="104" t="s">
        <v>1253</v>
      </c>
      <c r="C100" s="152" t="s">
        <v>1187</v>
      </c>
    </row>
    <row r="101" spans="1:3" ht="24.75" customHeight="1">
      <c r="A101" s="104" t="s">
        <v>331</v>
      </c>
      <c r="B101" s="104" t="s">
        <v>1254</v>
      </c>
      <c r="C101" s="152" t="s">
        <v>1187</v>
      </c>
    </row>
    <row r="102" spans="1:2" ht="13.5" customHeight="1">
      <c r="A102" s="104" t="s">
        <v>522</v>
      </c>
      <c r="B102" s="104" t="s">
        <v>1187</v>
      </c>
    </row>
    <row r="103" spans="1:2" ht="13.5" customHeight="1">
      <c r="A103" s="104" t="s">
        <v>361</v>
      </c>
      <c r="B103" s="104" t="s">
        <v>1187</v>
      </c>
    </row>
    <row r="104" spans="1:2" ht="13.5" customHeight="1">
      <c r="A104" s="104" t="s">
        <v>294</v>
      </c>
      <c r="B104" s="104" t="s">
        <v>1187</v>
      </c>
    </row>
    <row r="105" spans="1:2" ht="13.5" customHeight="1">
      <c r="A105" s="104" t="s">
        <v>410</v>
      </c>
      <c r="B105" s="104" t="s">
        <v>1187</v>
      </c>
    </row>
    <row r="106" spans="1:2" ht="13.5" customHeight="1">
      <c r="A106" s="104" t="s">
        <v>418</v>
      </c>
      <c r="B106" s="104" t="s">
        <v>1187</v>
      </c>
    </row>
    <row r="107" spans="1:2" ht="13.5" customHeight="1">
      <c r="A107" s="104" t="s">
        <v>465</v>
      </c>
      <c r="B107" s="104" t="s">
        <v>1187</v>
      </c>
    </row>
    <row r="108" spans="1:2" ht="13.5" customHeight="1">
      <c r="A108" s="104" t="s">
        <v>1188</v>
      </c>
      <c r="B108" s="104" t="s">
        <v>1187</v>
      </c>
    </row>
    <row r="109" spans="1:3" ht="13.5" customHeight="1">
      <c r="A109" s="153" t="s">
        <v>791</v>
      </c>
      <c r="B109" s="153" t="s">
        <v>1187</v>
      </c>
      <c r="C109" s="154"/>
    </row>
    <row r="110" s="90" customFormat="1" ht="12.75">
      <c r="C110" s="154"/>
    </row>
  </sheetData>
  <sheetProtection/>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sheetPr>
    <pageSetUpPr fitToPage="1"/>
  </sheetPr>
  <dimension ref="A1:E85"/>
  <sheetViews>
    <sheetView zoomScalePageLayoutView="0" workbookViewId="0" topLeftCell="A1">
      <selection activeCell="B1" sqref="B1"/>
    </sheetView>
  </sheetViews>
  <sheetFormatPr defaultColWidth="9.140625" defaultRowHeight="12.75"/>
  <cols>
    <col min="1" max="1" width="7.7109375" style="176" customWidth="1"/>
    <col min="2" max="2" width="59.421875" style="176" customWidth="1"/>
    <col min="3" max="3" width="18.7109375" style="196" customWidth="1"/>
    <col min="4" max="4" width="15.8515625" style="176" customWidth="1"/>
    <col min="5" max="16384" width="9.140625" style="176" customWidth="1"/>
  </cols>
  <sheetData>
    <row r="1" spans="1:4" ht="25.5">
      <c r="A1" s="175" t="s">
        <v>142</v>
      </c>
      <c r="C1" s="177"/>
      <c r="D1" s="177"/>
    </row>
    <row r="2" spans="1:5" ht="45" customHeight="1">
      <c r="A2" s="301" t="s">
        <v>1439</v>
      </c>
      <c r="B2" s="301"/>
      <c r="C2" s="301"/>
      <c r="D2" s="301"/>
      <c r="E2" s="178"/>
    </row>
    <row r="3" spans="1:5" ht="15" customHeight="1">
      <c r="A3" s="179"/>
      <c r="B3" s="180"/>
      <c r="C3" s="180"/>
      <c r="D3" s="180"/>
      <c r="E3" s="178"/>
    </row>
    <row r="4" spans="1:4" s="183" customFormat="1" ht="28.5">
      <c r="A4" s="181" t="s">
        <v>1233</v>
      </c>
      <c r="B4" s="119" t="s">
        <v>1234</v>
      </c>
      <c r="C4" s="119" t="s">
        <v>342</v>
      </c>
      <c r="D4" s="182" t="s">
        <v>1315</v>
      </c>
    </row>
    <row r="5" spans="1:4" s="189" customFormat="1" ht="15">
      <c r="A5" s="184">
        <v>1</v>
      </c>
      <c r="B5" s="186" t="s">
        <v>1290</v>
      </c>
      <c r="C5" s="187" t="s">
        <v>715</v>
      </c>
      <c r="D5" s="188">
        <v>1634</v>
      </c>
    </row>
    <row r="6" spans="1:4" s="189" customFormat="1" ht="15">
      <c r="A6" s="184">
        <v>2</v>
      </c>
      <c r="B6" s="186" t="s">
        <v>1316</v>
      </c>
      <c r="C6" s="187" t="s">
        <v>661</v>
      </c>
      <c r="D6" s="188">
        <v>1667</v>
      </c>
    </row>
    <row r="7" spans="1:4" s="189" customFormat="1" ht="15">
      <c r="A7" s="184">
        <v>3</v>
      </c>
      <c r="B7" s="186" t="s">
        <v>1377</v>
      </c>
      <c r="C7" s="187" t="s">
        <v>661</v>
      </c>
      <c r="D7" s="188">
        <v>1669</v>
      </c>
    </row>
    <row r="8" spans="1:4" s="189" customFormat="1" ht="15">
      <c r="A8" s="184">
        <v>4</v>
      </c>
      <c r="B8" s="186" t="s">
        <v>1317</v>
      </c>
      <c r="C8" s="187" t="s">
        <v>1078</v>
      </c>
      <c r="D8" s="188">
        <v>1682</v>
      </c>
    </row>
    <row r="9" spans="1:4" s="189" customFormat="1" ht="15">
      <c r="A9" s="184">
        <v>5</v>
      </c>
      <c r="B9" s="186" t="s">
        <v>1318</v>
      </c>
      <c r="C9" s="187" t="s">
        <v>657</v>
      </c>
      <c r="D9" s="188">
        <v>1686</v>
      </c>
    </row>
    <row r="10" spans="1:4" s="189" customFormat="1" ht="15">
      <c r="A10" s="184">
        <v>6</v>
      </c>
      <c r="B10" s="186" t="s">
        <v>1319</v>
      </c>
      <c r="C10" s="187" t="s">
        <v>657</v>
      </c>
      <c r="D10" s="188">
        <v>1691</v>
      </c>
    </row>
    <row r="11" spans="1:4" s="189" customFormat="1" ht="15">
      <c r="A11" s="184">
        <v>7</v>
      </c>
      <c r="B11" s="186" t="s">
        <v>1292</v>
      </c>
      <c r="C11" s="187" t="s">
        <v>653</v>
      </c>
      <c r="D11" s="188">
        <v>1721</v>
      </c>
    </row>
    <row r="12" spans="1:4" s="189" customFormat="1" ht="15">
      <c r="A12" s="184">
        <v>8</v>
      </c>
      <c r="B12" s="186" t="s">
        <v>1294</v>
      </c>
      <c r="C12" s="187" t="s">
        <v>911</v>
      </c>
      <c r="D12" s="188">
        <v>1729</v>
      </c>
    </row>
    <row r="13" spans="1:4" s="189" customFormat="1" ht="15">
      <c r="A13" s="184">
        <v>9</v>
      </c>
      <c r="B13" s="186" t="s">
        <v>1296</v>
      </c>
      <c r="C13" s="187" t="s">
        <v>657</v>
      </c>
      <c r="D13" s="188">
        <v>1733</v>
      </c>
    </row>
    <row r="14" spans="1:4" s="189" customFormat="1" ht="15">
      <c r="A14" s="184">
        <v>10</v>
      </c>
      <c r="B14" s="189" t="s">
        <v>1320</v>
      </c>
      <c r="C14" s="190" t="s">
        <v>682</v>
      </c>
      <c r="D14" s="188">
        <v>1760</v>
      </c>
    </row>
    <row r="15" spans="1:4" s="189" customFormat="1" ht="15">
      <c r="A15" s="184">
        <v>11</v>
      </c>
      <c r="B15" s="186" t="s">
        <v>1321</v>
      </c>
      <c r="C15" s="190" t="s">
        <v>816</v>
      </c>
      <c r="D15" s="188">
        <v>1781</v>
      </c>
    </row>
    <row r="16" spans="1:4" s="189" customFormat="1" ht="15">
      <c r="A16" s="184">
        <v>12</v>
      </c>
      <c r="B16" s="186" t="s">
        <v>1298</v>
      </c>
      <c r="C16" s="190" t="s">
        <v>520</v>
      </c>
      <c r="D16" s="188">
        <v>1790</v>
      </c>
    </row>
    <row r="17" spans="1:4" s="189" customFormat="1" ht="15">
      <c r="A17" s="184">
        <v>13</v>
      </c>
      <c r="B17" s="186" t="s">
        <v>1300</v>
      </c>
      <c r="C17" s="190" t="s">
        <v>581</v>
      </c>
      <c r="D17" s="188">
        <v>1796</v>
      </c>
    </row>
    <row r="18" spans="1:4" s="189" customFormat="1" ht="15">
      <c r="A18" s="184">
        <v>14</v>
      </c>
      <c r="B18" s="186" t="s">
        <v>1322</v>
      </c>
      <c r="C18" s="187" t="s">
        <v>657</v>
      </c>
      <c r="D18" s="188">
        <v>1797</v>
      </c>
    </row>
    <row r="19" spans="1:4" s="189" customFormat="1" ht="15">
      <c r="A19" s="184">
        <v>15</v>
      </c>
      <c r="B19" s="186" t="s">
        <v>1323</v>
      </c>
      <c r="C19" s="190" t="s">
        <v>520</v>
      </c>
      <c r="D19" s="188">
        <v>1804</v>
      </c>
    </row>
    <row r="20" spans="1:4" s="189" customFormat="1" ht="15">
      <c r="A20" s="184">
        <v>16</v>
      </c>
      <c r="B20" s="186" t="s">
        <v>1324</v>
      </c>
      <c r="C20" s="190" t="s">
        <v>742</v>
      </c>
      <c r="D20" s="188">
        <v>1812</v>
      </c>
    </row>
    <row r="21" spans="1:4" ht="15">
      <c r="A21" s="184">
        <v>17</v>
      </c>
      <c r="B21" s="186" t="s">
        <v>1325</v>
      </c>
      <c r="C21" s="190" t="s">
        <v>742</v>
      </c>
      <c r="D21" s="188">
        <v>1816</v>
      </c>
    </row>
    <row r="22" spans="1:4" ht="15">
      <c r="A22" s="184">
        <v>18</v>
      </c>
      <c r="B22" s="191" t="s">
        <v>1326</v>
      </c>
      <c r="C22" s="192" t="s">
        <v>629</v>
      </c>
      <c r="D22" s="193">
        <v>1819</v>
      </c>
    </row>
    <row r="23" spans="1:4" ht="15" customHeight="1">
      <c r="A23" s="184">
        <v>19</v>
      </c>
      <c r="B23" s="186" t="s">
        <v>1327</v>
      </c>
      <c r="C23" s="190" t="s">
        <v>1328</v>
      </c>
      <c r="D23" s="188">
        <v>1821</v>
      </c>
    </row>
    <row r="24" spans="1:4" s="189" customFormat="1" ht="15">
      <c r="A24" s="184">
        <v>20</v>
      </c>
      <c r="B24" s="186" t="s">
        <v>1329</v>
      </c>
      <c r="C24" s="187" t="s">
        <v>657</v>
      </c>
      <c r="D24" s="188">
        <v>1823</v>
      </c>
    </row>
    <row r="25" spans="1:4" s="189" customFormat="1" ht="15">
      <c r="A25" s="184">
        <v>21</v>
      </c>
      <c r="B25" s="186" t="s">
        <v>1306</v>
      </c>
      <c r="C25" s="190" t="s">
        <v>703</v>
      </c>
      <c r="D25" s="188">
        <v>1827</v>
      </c>
    </row>
    <row r="26" spans="1:4" s="189" customFormat="1" ht="15">
      <c r="A26" s="184">
        <v>22</v>
      </c>
      <c r="B26" s="186" t="s">
        <v>1330</v>
      </c>
      <c r="C26" s="187" t="s">
        <v>657</v>
      </c>
      <c r="D26" s="188">
        <v>1832</v>
      </c>
    </row>
    <row r="27" spans="1:4" s="189" customFormat="1" ht="15">
      <c r="A27" s="184">
        <v>23</v>
      </c>
      <c r="B27" s="186" t="s">
        <v>1331</v>
      </c>
      <c r="C27" s="187" t="s">
        <v>657</v>
      </c>
      <c r="D27" s="188">
        <v>1833</v>
      </c>
    </row>
    <row r="28" spans="1:4" s="189" customFormat="1" ht="15">
      <c r="A28" s="184">
        <v>24</v>
      </c>
      <c r="B28" s="186" t="s">
        <v>1310</v>
      </c>
      <c r="C28" s="190" t="s">
        <v>641</v>
      </c>
      <c r="D28" s="188">
        <v>1835</v>
      </c>
    </row>
    <row r="29" spans="1:4" s="189" customFormat="1" ht="15">
      <c r="A29" s="184">
        <v>24</v>
      </c>
      <c r="B29" s="186" t="s">
        <v>1308</v>
      </c>
      <c r="C29" s="190" t="s">
        <v>789</v>
      </c>
      <c r="D29" s="188">
        <v>1835</v>
      </c>
    </row>
    <row r="30" spans="1:4" ht="15">
      <c r="A30" s="184">
        <v>26</v>
      </c>
      <c r="B30" s="186" t="s">
        <v>1332</v>
      </c>
      <c r="C30" s="190" t="s">
        <v>657</v>
      </c>
      <c r="D30" s="188">
        <v>1836</v>
      </c>
    </row>
    <row r="31" spans="1:4" s="189" customFormat="1" ht="15">
      <c r="A31" s="184">
        <v>27</v>
      </c>
      <c r="B31" s="186" t="s">
        <v>1311</v>
      </c>
      <c r="C31" s="190" t="s">
        <v>569</v>
      </c>
      <c r="D31" s="188">
        <v>1837</v>
      </c>
    </row>
    <row r="32" spans="1:4" s="189" customFormat="1" ht="15">
      <c r="A32" s="184">
        <v>27</v>
      </c>
      <c r="B32" s="186" t="s">
        <v>1333</v>
      </c>
      <c r="C32" s="190" t="s">
        <v>715</v>
      </c>
      <c r="D32" s="188">
        <v>1837</v>
      </c>
    </row>
    <row r="33" spans="1:4" s="189" customFormat="1" ht="15">
      <c r="A33" s="184">
        <v>29</v>
      </c>
      <c r="B33" s="186" t="s">
        <v>1387</v>
      </c>
      <c r="C33" s="190" t="s">
        <v>742</v>
      </c>
      <c r="D33" s="188">
        <v>1838</v>
      </c>
    </row>
    <row r="34" spans="1:4" s="189" customFormat="1" ht="15">
      <c r="A34" s="184">
        <v>30</v>
      </c>
      <c r="B34" s="186" t="s">
        <v>1334</v>
      </c>
      <c r="C34" s="190" t="s">
        <v>657</v>
      </c>
      <c r="D34" s="188">
        <v>1841</v>
      </c>
    </row>
    <row r="35" spans="1:4" s="189" customFormat="1" ht="15">
      <c r="A35" s="184">
        <v>31</v>
      </c>
      <c r="B35" s="186" t="s">
        <v>1335</v>
      </c>
      <c r="C35" s="190" t="s">
        <v>657</v>
      </c>
      <c r="D35" s="188">
        <v>1844</v>
      </c>
    </row>
    <row r="36" spans="1:4" s="189" customFormat="1" ht="15">
      <c r="A36" s="184">
        <v>32</v>
      </c>
      <c r="B36" s="186" t="s">
        <v>1518</v>
      </c>
      <c r="C36" s="190" t="s">
        <v>997</v>
      </c>
      <c r="D36" s="188">
        <v>1845</v>
      </c>
    </row>
    <row r="37" spans="1:4" s="189" customFormat="1" ht="15">
      <c r="A37" s="184">
        <v>33</v>
      </c>
      <c r="B37" s="186" t="s">
        <v>1453</v>
      </c>
      <c r="C37" s="187" t="s">
        <v>657</v>
      </c>
      <c r="D37" s="188">
        <v>1847</v>
      </c>
    </row>
    <row r="38" spans="1:4" s="189" customFormat="1" ht="15">
      <c r="A38" s="184">
        <v>33</v>
      </c>
      <c r="B38" s="186" t="s">
        <v>1313</v>
      </c>
      <c r="C38" s="190" t="s">
        <v>923</v>
      </c>
      <c r="D38" s="188">
        <v>1847</v>
      </c>
    </row>
    <row r="39" spans="1:4" s="189" customFormat="1" ht="15">
      <c r="A39" s="184">
        <v>33</v>
      </c>
      <c r="B39" s="186" t="s">
        <v>1454</v>
      </c>
      <c r="C39" s="190" t="s">
        <v>657</v>
      </c>
      <c r="D39" s="188">
        <v>1847</v>
      </c>
    </row>
    <row r="40" spans="1:4" s="189" customFormat="1" ht="15">
      <c r="A40" s="184">
        <v>36</v>
      </c>
      <c r="B40" s="186" t="s">
        <v>1340</v>
      </c>
      <c r="C40" s="190" t="s">
        <v>746</v>
      </c>
      <c r="D40" s="188">
        <v>1849</v>
      </c>
    </row>
    <row r="41" spans="1:4" s="189" customFormat="1" ht="15">
      <c r="A41" s="184">
        <v>36</v>
      </c>
      <c r="B41" s="186" t="s">
        <v>1455</v>
      </c>
      <c r="C41" s="190" t="s">
        <v>907</v>
      </c>
      <c r="D41" s="188">
        <v>1849</v>
      </c>
    </row>
    <row r="42" spans="1:4" s="189" customFormat="1" ht="15">
      <c r="A42" s="184">
        <v>38</v>
      </c>
      <c r="B42" s="186" t="s">
        <v>1456</v>
      </c>
      <c r="C42" s="190" t="s">
        <v>828</v>
      </c>
      <c r="D42" s="188">
        <v>1850</v>
      </c>
    </row>
    <row r="43" spans="1:4" s="189" customFormat="1" ht="15">
      <c r="A43" s="184">
        <v>38</v>
      </c>
      <c r="B43" s="186" t="s">
        <v>1457</v>
      </c>
      <c r="C43" s="190" t="s">
        <v>952</v>
      </c>
      <c r="D43" s="188">
        <v>1850</v>
      </c>
    </row>
    <row r="44" spans="1:4" s="189" customFormat="1" ht="15">
      <c r="A44" s="184">
        <v>38</v>
      </c>
      <c r="B44" s="186" t="s">
        <v>1341</v>
      </c>
      <c r="C44" s="190" t="s">
        <v>890</v>
      </c>
      <c r="D44" s="188">
        <v>1850</v>
      </c>
    </row>
    <row r="45" spans="1:4" s="189" customFormat="1" ht="15">
      <c r="A45" s="184">
        <v>38</v>
      </c>
      <c r="B45" s="186" t="s">
        <v>1418</v>
      </c>
      <c r="C45" s="190" t="s">
        <v>919</v>
      </c>
      <c r="D45" s="188">
        <v>1850</v>
      </c>
    </row>
    <row r="46" spans="1:4" s="189" customFormat="1" ht="15">
      <c r="A46" s="184">
        <v>38</v>
      </c>
      <c r="B46" s="186" t="s">
        <v>1458</v>
      </c>
      <c r="C46" s="190" t="s">
        <v>923</v>
      </c>
      <c r="D46" s="188">
        <v>1850</v>
      </c>
    </row>
    <row r="47" spans="1:4" s="189" customFormat="1" ht="15">
      <c r="A47" s="184">
        <v>43</v>
      </c>
      <c r="B47" s="186" t="s">
        <v>1344</v>
      </c>
      <c r="C47" s="190" t="s">
        <v>589</v>
      </c>
      <c r="D47" s="188">
        <v>1851</v>
      </c>
    </row>
    <row r="48" spans="1:4" s="189" customFormat="1" ht="15">
      <c r="A48" s="184">
        <v>43</v>
      </c>
      <c r="B48" s="186" t="s">
        <v>1459</v>
      </c>
      <c r="C48" s="190" t="s">
        <v>789</v>
      </c>
      <c r="D48" s="188">
        <v>1851</v>
      </c>
    </row>
    <row r="49" spans="1:4" s="189" customFormat="1" ht="15">
      <c r="A49" s="184">
        <v>45</v>
      </c>
      <c r="B49" s="186" t="s">
        <v>1460</v>
      </c>
      <c r="C49" s="190" t="s">
        <v>875</v>
      </c>
      <c r="D49" s="188">
        <v>1852</v>
      </c>
    </row>
    <row r="50" spans="1:4" s="189" customFormat="1" ht="15">
      <c r="A50" s="184">
        <v>46</v>
      </c>
      <c r="B50" s="186" t="s">
        <v>1348</v>
      </c>
      <c r="C50" s="190" t="s">
        <v>915</v>
      </c>
      <c r="D50" s="188">
        <v>1853</v>
      </c>
    </row>
    <row r="51" spans="1:4" s="189" customFormat="1" ht="15">
      <c r="A51" s="184">
        <v>46</v>
      </c>
      <c r="B51" s="186" t="s">
        <v>1461</v>
      </c>
      <c r="C51" s="190" t="s">
        <v>569</v>
      </c>
      <c r="D51" s="188">
        <v>1853</v>
      </c>
    </row>
    <row r="52" spans="1:4" s="189" customFormat="1" ht="15">
      <c r="A52" s="184">
        <v>48</v>
      </c>
      <c r="B52" s="186" t="s">
        <v>1462</v>
      </c>
      <c r="C52" s="190" t="s">
        <v>763</v>
      </c>
      <c r="D52" s="188">
        <v>1854</v>
      </c>
    </row>
    <row r="53" spans="1:4" s="189" customFormat="1" ht="15">
      <c r="A53" s="184">
        <v>48</v>
      </c>
      <c r="B53" s="186" t="s">
        <v>927</v>
      </c>
      <c r="C53" s="187" t="s">
        <v>653</v>
      </c>
      <c r="D53" s="188">
        <v>1854</v>
      </c>
    </row>
    <row r="54" spans="1:4" s="189" customFormat="1" ht="15">
      <c r="A54" s="184">
        <v>50</v>
      </c>
      <c r="B54" s="186" t="s">
        <v>1354</v>
      </c>
      <c r="C54" s="187" t="s">
        <v>1078</v>
      </c>
      <c r="D54" s="188">
        <v>1855</v>
      </c>
    </row>
    <row r="55" spans="1:4" s="189" customFormat="1" ht="15">
      <c r="A55" s="184">
        <v>50</v>
      </c>
      <c r="B55" s="186" t="s">
        <v>1377</v>
      </c>
      <c r="C55" s="190" t="s">
        <v>577</v>
      </c>
      <c r="D55" s="188">
        <v>1855</v>
      </c>
    </row>
    <row r="56" spans="1:4" s="189" customFormat="1" ht="15">
      <c r="A56" s="184">
        <v>52</v>
      </c>
      <c r="B56" s="186" t="s">
        <v>1482</v>
      </c>
      <c r="C56" s="190" t="s">
        <v>785</v>
      </c>
      <c r="D56" s="188">
        <v>1857</v>
      </c>
    </row>
    <row r="57" spans="1:4" s="189" customFormat="1" ht="15">
      <c r="A57" s="184">
        <v>52</v>
      </c>
      <c r="B57" s="186" t="s">
        <v>1484</v>
      </c>
      <c r="C57" s="190" t="s">
        <v>645</v>
      </c>
      <c r="D57" s="188">
        <v>1857</v>
      </c>
    </row>
    <row r="58" spans="1:4" s="189" customFormat="1" ht="15">
      <c r="A58" s="184">
        <v>54</v>
      </c>
      <c r="B58" s="186" t="s">
        <v>1116</v>
      </c>
      <c r="C58" s="187" t="s">
        <v>657</v>
      </c>
      <c r="D58" s="188">
        <v>1858</v>
      </c>
    </row>
    <row r="59" spans="1:4" s="189" customFormat="1" ht="15">
      <c r="A59" s="184">
        <v>54</v>
      </c>
      <c r="B59" s="186" t="s">
        <v>1485</v>
      </c>
      <c r="C59" s="190" t="s">
        <v>960</v>
      </c>
      <c r="D59" s="188">
        <v>1858</v>
      </c>
    </row>
    <row r="60" spans="1:4" s="189" customFormat="1" ht="15">
      <c r="A60" s="184">
        <v>54</v>
      </c>
      <c r="B60" s="186" t="s">
        <v>1463</v>
      </c>
      <c r="C60" s="190" t="s">
        <v>997</v>
      </c>
      <c r="D60" s="188">
        <v>1858</v>
      </c>
    </row>
    <row r="61" spans="1:4" ht="15">
      <c r="A61" s="184">
        <v>57</v>
      </c>
      <c r="B61" s="186" t="s">
        <v>1464</v>
      </c>
      <c r="C61" s="190" t="s">
        <v>703</v>
      </c>
      <c r="D61" s="188">
        <v>1860</v>
      </c>
    </row>
    <row r="62" spans="1:4" s="189" customFormat="1" ht="15">
      <c r="A62" s="184">
        <v>58</v>
      </c>
      <c r="B62" s="186" t="s">
        <v>1465</v>
      </c>
      <c r="C62" s="190" t="s">
        <v>964</v>
      </c>
      <c r="D62" s="188">
        <v>1863</v>
      </c>
    </row>
    <row r="63" spans="1:4" s="189" customFormat="1" ht="15">
      <c r="A63" s="184">
        <v>59</v>
      </c>
      <c r="B63" s="186" t="s">
        <v>1410</v>
      </c>
      <c r="C63" s="190" t="s">
        <v>816</v>
      </c>
      <c r="D63" s="188">
        <v>1866</v>
      </c>
    </row>
    <row r="64" spans="1:4" s="189" customFormat="1" ht="15">
      <c r="A64" s="184">
        <v>60</v>
      </c>
      <c r="B64" s="186" t="s">
        <v>1422</v>
      </c>
      <c r="C64" s="190" t="s">
        <v>1101</v>
      </c>
      <c r="D64" s="188">
        <v>1867</v>
      </c>
    </row>
    <row r="65" spans="1:4" s="189" customFormat="1" ht="15">
      <c r="A65" s="184">
        <v>60</v>
      </c>
      <c r="B65" s="186" t="s">
        <v>1423</v>
      </c>
      <c r="C65" s="190" t="s">
        <v>923</v>
      </c>
      <c r="D65" s="188">
        <v>1867</v>
      </c>
    </row>
    <row r="66" spans="1:4" s="189" customFormat="1" ht="15">
      <c r="A66" s="184">
        <v>60</v>
      </c>
      <c r="B66" s="186" t="s">
        <v>1412</v>
      </c>
      <c r="C66" s="190" t="s">
        <v>808</v>
      </c>
      <c r="D66" s="188">
        <v>1867</v>
      </c>
    </row>
    <row r="67" spans="1:4" s="189" customFormat="1" ht="15">
      <c r="A67" s="184">
        <v>60</v>
      </c>
      <c r="B67" s="186" t="s">
        <v>1424</v>
      </c>
      <c r="C67" s="190" t="s">
        <v>520</v>
      </c>
      <c r="D67" s="188">
        <v>1867</v>
      </c>
    </row>
    <row r="68" spans="1:4" s="189" customFormat="1" ht="15">
      <c r="A68" s="184">
        <v>64</v>
      </c>
      <c r="B68" s="186" t="s">
        <v>1425</v>
      </c>
      <c r="C68" s="190" t="s">
        <v>919</v>
      </c>
      <c r="D68" s="188">
        <v>1868</v>
      </c>
    </row>
    <row r="69" spans="1:4" s="189" customFormat="1" ht="15">
      <c r="A69" s="184">
        <v>64</v>
      </c>
      <c r="B69" s="186" t="s">
        <v>1426</v>
      </c>
      <c r="C69" s="190" t="s">
        <v>1062</v>
      </c>
      <c r="D69" s="188">
        <v>1868</v>
      </c>
    </row>
    <row r="70" spans="1:4" s="189" customFormat="1" ht="15">
      <c r="A70" s="184">
        <v>64</v>
      </c>
      <c r="B70" s="186" t="s">
        <v>1427</v>
      </c>
      <c r="C70" s="190" t="s">
        <v>520</v>
      </c>
      <c r="D70" s="188">
        <v>1868</v>
      </c>
    </row>
    <row r="71" spans="1:4" s="189" customFormat="1" ht="15">
      <c r="A71" s="184">
        <v>64</v>
      </c>
      <c r="B71" s="186" t="s">
        <v>1428</v>
      </c>
      <c r="C71" s="190" t="s">
        <v>1429</v>
      </c>
      <c r="D71" s="188">
        <v>1868</v>
      </c>
    </row>
    <row r="72" spans="1:4" s="189" customFormat="1" ht="15">
      <c r="A72" s="184">
        <v>64</v>
      </c>
      <c r="B72" s="186" t="s">
        <v>1416</v>
      </c>
      <c r="C72" s="190" t="s">
        <v>726</v>
      </c>
      <c r="D72" s="188">
        <v>1868</v>
      </c>
    </row>
    <row r="73" spans="1:4" s="189" customFormat="1" ht="15">
      <c r="A73" s="184">
        <v>69</v>
      </c>
      <c r="B73" s="186" t="s">
        <v>1265</v>
      </c>
      <c r="C73" s="190" t="s">
        <v>923</v>
      </c>
      <c r="D73" s="188">
        <v>1870</v>
      </c>
    </row>
    <row r="74" spans="1:4" s="189" customFormat="1" ht="15">
      <c r="A74" s="184">
        <v>70</v>
      </c>
      <c r="B74" s="186" t="s">
        <v>1430</v>
      </c>
      <c r="C74" s="190" t="s">
        <v>585</v>
      </c>
      <c r="D74" s="188">
        <v>1871</v>
      </c>
    </row>
    <row r="75" spans="1:4" s="189" customFormat="1" ht="15">
      <c r="A75" s="184">
        <v>70</v>
      </c>
      <c r="B75" s="186" t="s">
        <v>1431</v>
      </c>
      <c r="C75" s="190" t="s">
        <v>943</v>
      </c>
      <c r="D75" s="188">
        <v>1871</v>
      </c>
    </row>
    <row r="76" spans="1:4" s="189" customFormat="1" ht="15">
      <c r="A76" s="184">
        <v>70</v>
      </c>
      <c r="B76" s="186" t="s">
        <v>1432</v>
      </c>
      <c r="C76" s="190" t="s">
        <v>943</v>
      </c>
      <c r="D76" s="188">
        <v>1871</v>
      </c>
    </row>
    <row r="77" spans="1:4" s="189" customFormat="1" ht="15">
      <c r="A77" s="184">
        <v>73</v>
      </c>
      <c r="B77" s="186" t="s">
        <v>1105</v>
      </c>
      <c r="C77" s="190" t="s">
        <v>726</v>
      </c>
      <c r="D77" s="188">
        <v>1872</v>
      </c>
    </row>
    <row r="78" spans="1:4" s="189" customFormat="1" ht="15">
      <c r="A78" s="184">
        <v>73</v>
      </c>
      <c r="B78" s="186" t="s">
        <v>1499</v>
      </c>
      <c r="C78" s="190" t="s">
        <v>952</v>
      </c>
      <c r="D78" s="188">
        <v>1872</v>
      </c>
    </row>
    <row r="79" spans="1:4" s="189" customFormat="1" ht="15">
      <c r="A79" s="184">
        <v>73</v>
      </c>
      <c r="B79" s="186" t="s">
        <v>1433</v>
      </c>
      <c r="C79" s="190" t="s">
        <v>1001</v>
      </c>
      <c r="D79" s="188">
        <v>1872</v>
      </c>
    </row>
    <row r="80" spans="1:4" s="189" customFormat="1" ht="15">
      <c r="A80" s="184">
        <v>73</v>
      </c>
      <c r="B80" s="186" t="s">
        <v>1501</v>
      </c>
      <c r="C80" s="190" t="s">
        <v>1070</v>
      </c>
      <c r="D80" s="188">
        <v>1872</v>
      </c>
    </row>
    <row r="81" spans="1:4" s="189" customFormat="1" ht="15">
      <c r="A81" s="184">
        <v>73</v>
      </c>
      <c r="B81" s="186" t="s">
        <v>1434</v>
      </c>
      <c r="C81" s="187" t="s">
        <v>657</v>
      </c>
      <c r="D81" s="188">
        <v>1872</v>
      </c>
    </row>
    <row r="82" spans="1:4" s="189" customFormat="1" ht="15">
      <c r="A82" s="184">
        <v>78</v>
      </c>
      <c r="B82" s="186" t="s">
        <v>1504</v>
      </c>
      <c r="C82" s="190" t="s">
        <v>1005</v>
      </c>
      <c r="D82" s="188">
        <v>1873</v>
      </c>
    </row>
    <row r="83" spans="1:4" s="189" customFormat="1" ht="15">
      <c r="A83" s="184">
        <v>78</v>
      </c>
      <c r="B83" s="186" t="s">
        <v>1502</v>
      </c>
      <c r="C83" s="190" t="s">
        <v>1178</v>
      </c>
      <c r="D83" s="188">
        <v>1873</v>
      </c>
    </row>
    <row r="84" spans="1:4" s="189" customFormat="1" ht="15">
      <c r="A84" s="184">
        <v>80</v>
      </c>
      <c r="B84" s="186" t="s">
        <v>1456</v>
      </c>
      <c r="C84" s="190" t="s">
        <v>828</v>
      </c>
      <c r="D84" s="188">
        <v>1883</v>
      </c>
    </row>
    <row r="85" spans="2:4" ht="12.75">
      <c r="B85" s="194"/>
      <c r="C85" s="195"/>
      <c r="D85" s="194"/>
    </row>
  </sheetData>
  <sheetProtection/>
  <mergeCells count="1">
    <mergeCell ref="A2:D2"/>
  </mergeCells>
  <printOptions/>
  <pageMargins left="0.75" right="0.75" top="1" bottom="1" header="0.5" footer="0.5"/>
  <pageSetup fitToHeight="0" fitToWidth="1" horizontalDpi="600" verticalDpi="600" orientation="portrait"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abigail martin</dc:creator>
  <cp:keywords/>
  <dc:description/>
  <cp:lastModifiedBy>user</cp:lastModifiedBy>
  <dcterms:created xsi:type="dcterms:W3CDTF">2014-01-26T23:25:48Z</dcterms:created>
  <dcterms:modified xsi:type="dcterms:W3CDTF">2014-04-03T19:25:48Z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